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WHAT-IF AND OPTIMIZATION\"/>
    </mc:Choice>
  </mc:AlternateContent>
  <bookViews>
    <workbookView xWindow="0" yWindow="0" windowWidth="20490" windowHeight="6855" activeTab="1"/>
  </bookViews>
  <sheets>
    <sheet name="PRISONER'S DILEMMA" sheetId="1" r:id="rId1"/>
    <sheet name="DECISION TREE" sheetId="3" r:id="rId2"/>
    <sheet name="GAME THEORY MODEL" sheetId="2" r:id="rId3"/>
  </sheets>
  <definedNames>
    <definedName name="solver_adj" localSheetId="2" hidden="1">'GAME THEORY MODEL'!$P$5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'GAME THEORY MODEL'!$P$6</definedName>
    <definedName name="solver_lhs2" localSheetId="2" hidden="1">'GAME THEORY MODEL'!$P$6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2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'GAME THEORY MODEL'!$Y$5</definedName>
    <definedName name="solver_pre" localSheetId="2" hidden="1">0.000001</definedName>
    <definedName name="solver_rbv" localSheetId="2" hidden="1">1</definedName>
    <definedName name="solver_rel1" localSheetId="2" hidden="1">3</definedName>
    <definedName name="solver_rel2" localSheetId="2" hidden="1">3</definedName>
    <definedName name="solver_rhs1" localSheetId="2" hidden="1">-1</definedName>
    <definedName name="solver_rhs2" localSheetId="2" hidden="1">-1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2" l="1"/>
  <c r="R6" i="2"/>
  <c r="R7" i="2"/>
  <c r="R12" i="2" s="1"/>
  <c r="R8" i="2"/>
  <c r="R9" i="2"/>
  <c r="U6" i="2" l="1"/>
  <c r="U7" i="2"/>
  <c r="U8" i="2"/>
  <c r="V8" i="2" s="1"/>
  <c r="U9" i="2"/>
  <c r="U10" i="2"/>
  <c r="U5" i="2"/>
  <c r="V7" i="2"/>
  <c r="V9" i="2"/>
  <c r="T6" i="2"/>
  <c r="T7" i="2"/>
  <c r="T8" i="2"/>
  <c r="T9" i="2"/>
  <c r="T10" i="2"/>
  <c r="T5" i="2"/>
  <c r="I10" i="2"/>
  <c r="H9" i="2"/>
  <c r="G8" i="2"/>
  <c r="F7" i="2"/>
  <c r="E6" i="2"/>
  <c r="D5" i="2"/>
  <c r="R5" i="2" s="1"/>
  <c r="Q6" i="2"/>
  <c r="Q7" i="2"/>
  <c r="Q8" i="2"/>
  <c r="Q9" i="2"/>
  <c r="Q10" i="2"/>
  <c r="Q5" i="2"/>
  <c r="V10" i="2" l="1"/>
  <c r="V12" i="2" s="1"/>
  <c r="V6" i="2"/>
  <c r="V5" i="2"/>
  <c r="S12" i="2"/>
  <c r="S8" i="2" l="1"/>
  <c r="X8" i="2" s="1"/>
  <c r="S7" i="2"/>
  <c r="X7" i="2" s="1"/>
  <c r="S9" i="2"/>
  <c r="X9" i="2" s="1"/>
  <c r="S10" i="2"/>
  <c r="X10" i="2" s="1"/>
  <c r="S6" i="2"/>
  <c r="X6" i="2" s="1"/>
  <c r="S5" i="2"/>
  <c r="X5" i="2" s="1"/>
  <c r="W10" i="2" l="1"/>
  <c r="Y10" i="2" s="1"/>
  <c r="W9" i="2"/>
  <c r="W5" i="2"/>
  <c r="Y5" i="2" s="1"/>
  <c r="W7" i="2"/>
  <c r="Y7" i="2" s="1"/>
  <c r="W6" i="2"/>
  <c r="Y6" i="2" s="1"/>
  <c r="W8" i="2"/>
  <c r="Y8" i="2" l="1"/>
  <c r="Y9" i="2"/>
  <c r="Y12" i="2" l="1"/>
</calcChain>
</file>

<file path=xl/sharedStrings.xml><?xml version="1.0" encoding="utf-8"?>
<sst xmlns="http://schemas.openxmlformats.org/spreadsheetml/2006/main" count="61" uniqueCount="52">
  <si>
    <t>cooperate</t>
  </si>
  <si>
    <t>defect</t>
  </si>
  <si>
    <t>Prisoner 2</t>
  </si>
  <si>
    <t>Prisoner 1</t>
  </si>
  <si>
    <t>COMPANY</t>
  </si>
  <si>
    <t>FIXED COSTS</t>
  </si>
  <si>
    <t>VARIABLE COSTS</t>
  </si>
  <si>
    <t>SEMI VARIABLE COSTS</t>
  </si>
  <si>
    <t>QUANTITY SEMI-VARIABLE COSTS</t>
  </si>
  <si>
    <t>MAX QUANTITY THAT CAN BE PRODUCED</t>
  </si>
  <si>
    <t>TOTAL REVENUES</t>
  </si>
  <si>
    <t>TOTAL COSTS</t>
  </si>
  <si>
    <t>PROFITS</t>
  </si>
  <si>
    <t>OUR COMPANY</t>
  </si>
  <si>
    <t>COMPETITOR 1</t>
  </si>
  <si>
    <t>COMPETITOR 2</t>
  </si>
  <si>
    <t>COMPETITOR 3</t>
  </si>
  <si>
    <t>COMPETITOR 4</t>
  </si>
  <si>
    <t>COMPETITOR 5</t>
  </si>
  <si>
    <t>TOTAL MERCADO</t>
  </si>
  <si>
    <t>CROSS-PRICE ELASTICITY COMPETITOR 1</t>
  </si>
  <si>
    <t>CROSS-PRICE ELASTICITY COMPETITOR 2</t>
  </si>
  <si>
    <t>CROSS-PRICE ELASTICITY COMPETITOR 3</t>
  </si>
  <si>
    <t>CROSS-PRICE ELASTICITY COMPETITOR 4</t>
  </si>
  <si>
    <t>CROSS-PRICE ELASTICITY COMPETITOR 5</t>
  </si>
  <si>
    <t>PRICE ELASTICITY</t>
  </si>
  <si>
    <t>PRESENT DEMAND</t>
  </si>
  <si>
    <t>QUANTITY SOLD</t>
  </si>
  <si>
    <t>PRESENT PRICE</t>
  </si>
  <si>
    <t>PRICE CHANGE</t>
  </si>
  <si>
    <t>NEW PRICE</t>
  </si>
  <si>
    <t>CROSS-PRICE ELASTICITY OUR COMPANY</t>
  </si>
  <si>
    <t>QUANTITY ADJUSTED (MAX MARKET)</t>
  </si>
  <si>
    <t>MAX MARKET DEMAND</t>
  </si>
  <si>
    <t>TOTAL Q</t>
  </si>
  <si>
    <t>ADJ COEFF Q</t>
  </si>
  <si>
    <t>AFTER PRICE ADJUSTMENT</t>
  </si>
  <si>
    <t>BEFORE PRICE ADJUSTMENT</t>
  </si>
  <si>
    <t>TOTAL</t>
  </si>
  <si>
    <t>ENTRANT</t>
  </si>
  <si>
    <t>INCUMBENT</t>
  </si>
  <si>
    <t>Enter with high costs</t>
  </si>
  <si>
    <t>Do not enter</t>
  </si>
  <si>
    <t>Aggressive reaction</t>
  </si>
  <si>
    <t xml:space="preserve"> 0 , 15</t>
  </si>
  <si>
    <t xml:space="preserve"> -10 , 3</t>
  </si>
  <si>
    <t xml:space="preserve"> 4 , 10</t>
  </si>
  <si>
    <t xml:space="preserve"> 7 , 1</t>
  </si>
  <si>
    <t xml:space="preserve"> 6 , 8</t>
  </si>
  <si>
    <t>1- modify all cells in green with the corresponding parameters (if you want to limit the n. of competitors set "present demand" and other parameters at 0)
     - present demand: actual quantity sold for each company
     - elasticity: price elasticity for the entire market is in cell D13, than for the cross-price elasticity fill the other cells in the table
     - Max market demand: it can be the sum of products sold or more if we believe that the market can grow
     - Costs: fixed, variable per produced unit and semi-variable (at certain levels of quantity we need to invest more, for example an airline will have to add an airplane every X number of seats sold), we also have to difine the X number (quantity semi-variable costs)
     - Max quantity if the company has a production limit that cannot exceed
     - Present price: actual price of the pruduct
2- use Solver to find the best price change for your company (variable cell P5, objective cell Y5) - be sure negative values are not excluded
3- for each competitor use the solver changing variable and objetive cells, than you can restart with your company</t>
  </si>
  <si>
    <t>Enter with low costs</t>
  </si>
  <si>
    <t>accommodating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</si>
</sst>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3" borderId="8" xfId="0" applyFill="1" applyBorder="1"/>
    <xf numFmtId="0" fontId="0" fillId="4" borderId="8" xfId="0" applyFill="1" applyBorder="1"/>
    <xf numFmtId="0" fontId="0" fillId="2" borderId="8" xfId="0" applyFill="1" applyBorder="1"/>
    <xf numFmtId="164" fontId="0" fillId="3" borderId="8" xfId="1" applyNumberFormat="1" applyFont="1" applyFill="1" applyBorder="1"/>
    <xf numFmtId="165" fontId="0" fillId="3" borderId="8" xfId="1" applyNumberFormat="1" applyFont="1" applyFill="1" applyBorder="1"/>
    <xf numFmtId="9" fontId="0" fillId="5" borderId="8" xfId="0" applyNumberFormat="1" applyFill="1" applyBorder="1"/>
    <xf numFmtId="9" fontId="0" fillId="5" borderId="8" xfId="2" applyFont="1" applyFill="1" applyBorder="1"/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10</xdr:row>
      <xdr:rowOff>9525</xdr:rowOff>
    </xdr:from>
    <xdr:to>
      <xdr:col>2</xdr:col>
      <xdr:colOff>38100</xdr:colOff>
      <xdr:row>10</xdr:row>
      <xdr:rowOff>171450</xdr:rowOff>
    </xdr:to>
    <xdr:sp macro="" textlink="">
      <xdr:nvSpPr>
        <xdr:cNvPr id="2" name="Elipse 1"/>
        <xdr:cNvSpPr/>
      </xdr:nvSpPr>
      <xdr:spPr>
        <a:xfrm>
          <a:off x="1390650" y="1914525"/>
          <a:ext cx="171450" cy="1619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285750</xdr:colOff>
      <xdr:row>9</xdr:row>
      <xdr:rowOff>28575</xdr:rowOff>
    </xdr:from>
    <xdr:to>
      <xdr:col>5</xdr:col>
      <xdr:colOff>457200</xdr:colOff>
      <xdr:row>10</xdr:row>
      <xdr:rowOff>0</xdr:rowOff>
    </xdr:to>
    <xdr:sp macro="" textlink="">
      <xdr:nvSpPr>
        <xdr:cNvPr id="3" name="Elipse 2"/>
        <xdr:cNvSpPr/>
      </xdr:nvSpPr>
      <xdr:spPr>
        <a:xfrm>
          <a:off x="4095750" y="1743075"/>
          <a:ext cx="171450" cy="1619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266700</xdr:colOff>
      <xdr:row>17</xdr:row>
      <xdr:rowOff>9525</xdr:rowOff>
    </xdr:from>
    <xdr:to>
      <xdr:col>5</xdr:col>
      <xdr:colOff>438150</xdr:colOff>
      <xdr:row>17</xdr:row>
      <xdr:rowOff>171450</xdr:rowOff>
    </xdr:to>
    <xdr:sp macro="" textlink="">
      <xdr:nvSpPr>
        <xdr:cNvPr id="4" name="Elipse 3"/>
        <xdr:cNvSpPr/>
      </xdr:nvSpPr>
      <xdr:spPr>
        <a:xfrm>
          <a:off x="4076700" y="3248025"/>
          <a:ext cx="171450" cy="1619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38100</xdr:colOff>
      <xdr:row>9</xdr:row>
      <xdr:rowOff>109538</xdr:rowOff>
    </xdr:from>
    <xdr:to>
      <xdr:col>5</xdr:col>
      <xdr:colOff>285750</xdr:colOff>
      <xdr:row>10</xdr:row>
      <xdr:rowOff>90488</xdr:rowOff>
    </xdr:to>
    <xdr:cxnSp macro="">
      <xdr:nvCxnSpPr>
        <xdr:cNvPr id="6" name="Conector recto de flecha 5"/>
        <xdr:cNvCxnSpPr>
          <a:stCxn id="2" idx="6"/>
          <a:endCxn id="3" idx="2"/>
        </xdr:cNvCxnSpPr>
      </xdr:nvCxnSpPr>
      <xdr:spPr>
        <a:xfrm flipV="1">
          <a:off x="1562100" y="1824038"/>
          <a:ext cx="2533650" cy="1714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10</xdr:row>
      <xdr:rowOff>90488</xdr:rowOff>
    </xdr:from>
    <xdr:to>
      <xdr:col>5</xdr:col>
      <xdr:colOff>266700</xdr:colOff>
      <xdr:row>17</xdr:row>
      <xdr:rowOff>90488</xdr:rowOff>
    </xdr:to>
    <xdr:cxnSp macro="">
      <xdr:nvCxnSpPr>
        <xdr:cNvPr id="7" name="Conector recto de flecha 6"/>
        <xdr:cNvCxnSpPr>
          <a:stCxn id="2" idx="6"/>
          <a:endCxn id="4" idx="2"/>
        </xdr:cNvCxnSpPr>
      </xdr:nvCxnSpPr>
      <xdr:spPr>
        <a:xfrm>
          <a:off x="1562100" y="1995488"/>
          <a:ext cx="2514600" cy="1333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3</xdr:row>
      <xdr:rowOff>180975</xdr:rowOff>
    </xdr:from>
    <xdr:to>
      <xdr:col>4</xdr:col>
      <xdr:colOff>733425</xdr:colOff>
      <xdr:row>10</xdr:row>
      <xdr:rowOff>90488</xdr:rowOff>
    </xdr:to>
    <xdr:cxnSp macro="">
      <xdr:nvCxnSpPr>
        <xdr:cNvPr id="10" name="Conector recto de flecha 9"/>
        <xdr:cNvCxnSpPr>
          <a:stCxn id="2" idx="6"/>
        </xdr:cNvCxnSpPr>
      </xdr:nvCxnSpPr>
      <xdr:spPr>
        <a:xfrm flipV="1">
          <a:off x="1562100" y="752475"/>
          <a:ext cx="2219325" cy="124301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6</xdr:row>
      <xdr:rowOff>104775</xdr:rowOff>
    </xdr:from>
    <xdr:to>
      <xdr:col>7</xdr:col>
      <xdr:colOff>723900</xdr:colOff>
      <xdr:row>9</xdr:row>
      <xdr:rowOff>109538</xdr:rowOff>
    </xdr:to>
    <xdr:cxnSp macro="">
      <xdr:nvCxnSpPr>
        <xdr:cNvPr id="16" name="Conector recto de flecha 15"/>
        <xdr:cNvCxnSpPr>
          <a:stCxn id="3" idx="6"/>
        </xdr:cNvCxnSpPr>
      </xdr:nvCxnSpPr>
      <xdr:spPr>
        <a:xfrm flipV="1">
          <a:off x="4267200" y="1247775"/>
          <a:ext cx="1790700" cy="57626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9</xdr:row>
      <xdr:rowOff>109538</xdr:rowOff>
    </xdr:from>
    <xdr:to>
      <xdr:col>7</xdr:col>
      <xdr:colOff>714375</xdr:colOff>
      <xdr:row>12</xdr:row>
      <xdr:rowOff>133350</xdr:rowOff>
    </xdr:to>
    <xdr:cxnSp macro="">
      <xdr:nvCxnSpPr>
        <xdr:cNvPr id="20" name="Conector recto de flecha 19"/>
        <xdr:cNvCxnSpPr>
          <a:stCxn id="3" idx="6"/>
        </xdr:cNvCxnSpPr>
      </xdr:nvCxnSpPr>
      <xdr:spPr>
        <a:xfrm>
          <a:off x="4267200" y="1824038"/>
          <a:ext cx="1781175" cy="5953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14</xdr:row>
      <xdr:rowOff>85726</xdr:rowOff>
    </xdr:from>
    <xdr:to>
      <xdr:col>7</xdr:col>
      <xdr:colOff>733425</xdr:colOff>
      <xdr:row>17</xdr:row>
      <xdr:rowOff>90488</xdr:rowOff>
    </xdr:to>
    <xdr:cxnSp macro="">
      <xdr:nvCxnSpPr>
        <xdr:cNvPr id="25" name="Conector recto de flecha 24"/>
        <xdr:cNvCxnSpPr>
          <a:stCxn id="4" idx="6"/>
        </xdr:cNvCxnSpPr>
      </xdr:nvCxnSpPr>
      <xdr:spPr>
        <a:xfrm flipV="1">
          <a:off x="4248150" y="2752726"/>
          <a:ext cx="1819275" cy="57626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17</xdr:row>
      <xdr:rowOff>90488</xdr:rowOff>
    </xdr:from>
    <xdr:to>
      <xdr:col>7</xdr:col>
      <xdr:colOff>723900</xdr:colOff>
      <xdr:row>20</xdr:row>
      <xdr:rowOff>114300</xdr:rowOff>
    </xdr:to>
    <xdr:cxnSp macro="">
      <xdr:nvCxnSpPr>
        <xdr:cNvPr id="26" name="Conector recto de flecha 25"/>
        <xdr:cNvCxnSpPr>
          <a:stCxn id="4" idx="6"/>
        </xdr:cNvCxnSpPr>
      </xdr:nvCxnSpPr>
      <xdr:spPr>
        <a:xfrm>
          <a:off x="4248150" y="3328988"/>
          <a:ext cx="1809750" cy="5953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topLeftCell="B1" workbookViewId="0">
      <selection activeCell="I11" sqref="I11"/>
    </sheetView>
  </sheetViews>
  <sheetFormatPr baseColWidth="10" defaultRowHeight="15" x14ac:dyDescent="0.25"/>
  <cols>
    <col min="1" max="1" width="12" customWidth="1"/>
    <col min="2" max="2" width="4" customWidth="1"/>
    <col min="3" max="3" width="4.42578125" customWidth="1"/>
    <col min="4" max="7" width="10.140625" customWidth="1"/>
    <col min="8" max="8" width="3.7109375" customWidth="1"/>
  </cols>
  <sheetData>
    <row r="2" spans="2:7" ht="18.75" x14ac:dyDescent="0.3">
      <c r="B2" s="2"/>
      <c r="C2" s="2"/>
      <c r="D2" s="16" t="s">
        <v>2</v>
      </c>
      <c r="E2" s="16"/>
      <c r="F2" s="16"/>
      <c r="G2" s="16"/>
    </row>
    <row r="3" spans="2:7" ht="19.5" thickBot="1" x14ac:dyDescent="0.35">
      <c r="B3" s="3"/>
      <c r="C3" s="2"/>
      <c r="D3" s="15" t="s">
        <v>0</v>
      </c>
      <c r="E3" s="15"/>
      <c r="F3" s="15" t="s">
        <v>1</v>
      </c>
      <c r="G3" s="15"/>
    </row>
    <row r="4" spans="2:7" ht="17.25" customHeight="1" x14ac:dyDescent="0.25">
      <c r="B4" s="18" t="s">
        <v>3</v>
      </c>
      <c r="C4" s="17" t="s">
        <v>0</v>
      </c>
      <c r="D4" s="20">
        <v>-1</v>
      </c>
      <c r="E4" s="23">
        <v>-1</v>
      </c>
      <c r="F4" s="20">
        <v>-9</v>
      </c>
      <c r="G4" s="23">
        <v>0</v>
      </c>
    </row>
    <row r="5" spans="2:7" ht="17.25" customHeight="1" x14ac:dyDescent="0.25">
      <c r="B5" s="18"/>
      <c r="C5" s="17"/>
      <c r="D5" s="21"/>
      <c r="E5" s="24"/>
      <c r="F5" s="21"/>
      <c r="G5" s="24"/>
    </row>
    <row r="6" spans="2:7" ht="17.25" customHeight="1" x14ac:dyDescent="0.25">
      <c r="B6" s="18"/>
      <c r="C6" s="17"/>
      <c r="D6" s="21"/>
      <c r="E6" s="24"/>
      <c r="F6" s="21"/>
      <c r="G6" s="24"/>
    </row>
    <row r="7" spans="2:7" ht="17.25" customHeight="1" thickBot="1" x14ac:dyDescent="0.3">
      <c r="B7" s="18"/>
      <c r="C7" s="17"/>
      <c r="D7" s="22"/>
      <c r="E7" s="25"/>
      <c r="F7" s="22"/>
      <c r="G7" s="25"/>
    </row>
    <row r="8" spans="2:7" ht="17.25" customHeight="1" x14ac:dyDescent="0.25">
      <c r="B8" s="19"/>
      <c r="C8" s="17" t="s">
        <v>1</v>
      </c>
      <c r="D8" s="20">
        <v>0</v>
      </c>
      <c r="E8" s="23">
        <v>-9</v>
      </c>
      <c r="F8" s="20">
        <v>-6</v>
      </c>
      <c r="G8" s="23">
        <v>-6</v>
      </c>
    </row>
    <row r="9" spans="2:7" ht="17.25" customHeight="1" x14ac:dyDescent="0.25">
      <c r="B9" s="19"/>
      <c r="C9" s="17"/>
      <c r="D9" s="21"/>
      <c r="E9" s="24"/>
      <c r="F9" s="21"/>
      <c r="G9" s="24"/>
    </row>
    <row r="10" spans="2:7" ht="17.25" customHeight="1" x14ac:dyDescent="0.25">
      <c r="B10" s="19"/>
      <c r="C10" s="17"/>
      <c r="D10" s="21"/>
      <c r="E10" s="24"/>
      <c r="F10" s="21"/>
      <c r="G10" s="24"/>
    </row>
    <row r="11" spans="2:7" ht="17.25" customHeight="1" thickBot="1" x14ac:dyDescent="0.3">
      <c r="B11" s="19"/>
      <c r="C11" s="17"/>
      <c r="D11" s="22"/>
      <c r="E11" s="25"/>
      <c r="F11" s="22"/>
      <c r="G11" s="25"/>
    </row>
    <row r="12" spans="2:7" x14ac:dyDescent="0.25">
      <c r="B12" s="1"/>
    </row>
  </sheetData>
  <mergeCells count="14">
    <mergeCell ref="B4:B11"/>
    <mergeCell ref="D4:D7"/>
    <mergeCell ref="E4:E7"/>
    <mergeCell ref="F4:F7"/>
    <mergeCell ref="G4:G7"/>
    <mergeCell ref="D8:D11"/>
    <mergeCell ref="E8:E11"/>
    <mergeCell ref="F8:F11"/>
    <mergeCell ref="G8:G11"/>
    <mergeCell ref="D3:E3"/>
    <mergeCell ref="F3:G3"/>
    <mergeCell ref="D2:G2"/>
    <mergeCell ref="C4:C7"/>
    <mergeCell ref="C8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1"/>
  <sheetViews>
    <sheetView showGridLines="0" tabSelected="1" workbookViewId="0">
      <selection activeCell="A2" sqref="A2"/>
    </sheetView>
  </sheetViews>
  <sheetFormatPr baseColWidth="10" defaultRowHeight="15" x14ac:dyDescent="0.25"/>
  <sheetData>
    <row r="4" spans="2:9" x14ac:dyDescent="0.25">
      <c r="F4" s="14" t="s">
        <v>44</v>
      </c>
    </row>
    <row r="6" spans="2:9" x14ac:dyDescent="0.25">
      <c r="D6" t="s">
        <v>42</v>
      </c>
    </row>
    <row r="7" spans="2:9" x14ac:dyDescent="0.25">
      <c r="G7" t="s">
        <v>43</v>
      </c>
      <c r="I7" s="14" t="s">
        <v>45</v>
      </c>
    </row>
    <row r="10" spans="2:9" x14ac:dyDescent="0.25">
      <c r="D10" t="s">
        <v>41</v>
      </c>
    </row>
    <row r="11" spans="2:9" x14ac:dyDescent="0.25">
      <c r="B11" t="s">
        <v>39</v>
      </c>
      <c r="F11" t="s">
        <v>40</v>
      </c>
    </row>
    <row r="13" spans="2:9" x14ac:dyDescent="0.25">
      <c r="G13" t="s">
        <v>51</v>
      </c>
      <c r="I13" s="14" t="s">
        <v>46</v>
      </c>
    </row>
    <row r="15" spans="2:9" x14ac:dyDescent="0.25">
      <c r="G15" t="s">
        <v>43</v>
      </c>
      <c r="I15" s="14" t="s">
        <v>47</v>
      </c>
    </row>
    <row r="16" spans="2:9" x14ac:dyDescent="0.25">
      <c r="F16" t="s">
        <v>40</v>
      </c>
    </row>
    <row r="17" spans="4:9" x14ac:dyDescent="0.25">
      <c r="D17" t="s">
        <v>50</v>
      </c>
    </row>
    <row r="21" spans="4:9" x14ac:dyDescent="0.25">
      <c r="G21" t="s">
        <v>51</v>
      </c>
      <c r="I21" s="14" t="s">
        <v>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9"/>
  <sheetViews>
    <sheetView showGridLines="0" zoomScale="80" zoomScaleNormal="80" workbookViewId="0">
      <selection activeCell="E20" sqref="E20"/>
    </sheetView>
  </sheetViews>
  <sheetFormatPr baseColWidth="10" defaultRowHeight="15" x14ac:dyDescent="0.25"/>
  <cols>
    <col min="1" max="1" width="3.42578125" customWidth="1"/>
    <col min="2" max="2" width="17.42578125" customWidth="1"/>
    <col min="3" max="4" width="14.42578125" customWidth="1"/>
    <col min="5" max="22" width="13.42578125" customWidth="1"/>
  </cols>
  <sheetData>
    <row r="3" spans="2:25" x14ac:dyDescent="0.25">
      <c r="T3" s="26" t="s">
        <v>37</v>
      </c>
      <c r="U3" s="26"/>
      <c r="V3" s="26"/>
      <c r="W3" s="26" t="s">
        <v>36</v>
      </c>
      <c r="X3" s="26"/>
      <c r="Y3" s="26"/>
    </row>
    <row r="4" spans="2:25" s="4" customFormat="1" ht="60" x14ac:dyDescent="0.25">
      <c r="B4" s="5" t="s">
        <v>4</v>
      </c>
      <c r="C4" s="5" t="s">
        <v>26</v>
      </c>
      <c r="D4" s="5" t="s">
        <v>31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28</v>
      </c>
      <c r="P4" s="5" t="s">
        <v>29</v>
      </c>
      <c r="Q4" s="5" t="s">
        <v>30</v>
      </c>
      <c r="R4" s="5" t="s">
        <v>27</v>
      </c>
      <c r="S4" s="5" t="s">
        <v>32</v>
      </c>
      <c r="T4" s="5" t="s">
        <v>10</v>
      </c>
      <c r="U4" s="5" t="s">
        <v>11</v>
      </c>
      <c r="V4" s="5" t="s">
        <v>12</v>
      </c>
      <c r="W4" s="5" t="s">
        <v>10</v>
      </c>
      <c r="X4" s="5" t="s">
        <v>11</v>
      </c>
      <c r="Y4" s="5" t="s">
        <v>12</v>
      </c>
    </row>
    <row r="5" spans="2:25" ht="28.5" customHeight="1" x14ac:dyDescent="0.25">
      <c r="B5" s="6" t="s">
        <v>13</v>
      </c>
      <c r="C5" s="8">
        <v>1000</v>
      </c>
      <c r="D5" s="9">
        <f>$D$13</f>
        <v>-2</v>
      </c>
      <c r="E5" s="8">
        <v>0.12</v>
      </c>
      <c r="F5" s="8">
        <v>0.12</v>
      </c>
      <c r="G5" s="8">
        <v>0.12</v>
      </c>
      <c r="H5" s="8">
        <v>0.12</v>
      </c>
      <c r="I5" s="8">
        <v>0.12</v>
      </c>
      <c r="J5" s="8">
        <v>10000</v>
      </c>
      <c r="K5" s="8">
        <v>1</v>
      </c>
      <c r="L5" s="8">
        <v>500</v>
      </c>
      <c r="M5" s="8">
        <v>100</v>
      </c>
      <c r="N5" s="8">
        <v>1500</v>
      </c>
      <c r="O5" s="8">
        <v>25</v>
      </c>
      <c r="P5" s="12">
        <v>0</v>
      </c>
      <c r="Q5" s="7">
        <f>O5+O5*P5</f>
        <v>25</v>
      </c>
      <c r="R5" s="10">
        <f>IF(C5*(1+D5*$P$5)*(1+E5*$P$6)*(1+F5*$P$7)*(1+G5*$P$8)*(1+H5*$P$9)*(1+I5*$P$10)&lt;=N5,C5*(1+D5*$P$5)*(1+E5*$P$6)*(1+F5*$P$7)*(1+G5*$P$8)*(1+H5*$P$9)*(1+I5*$P$10),N5)</f>
        <v>1000</v>
      </c>
      <c r="S5" s="10">
        <f>R5*$S$12</f>
        <v>916.66666666666663</v>
      </c>
      <c r="T5" s="10">
        <f>O5*C5</f>
        <v>25000</v>
      </c>
      <c r="U5" s="10">
        <f>J5+K5*C5+L5*(ROUNDUP(C5/M5,0))</f>
        <v>16000</v>
      </c>
      <c r="V5" s="10">
        <f>T5-U5</f>
        <v>9000</v>
      </c>
      <c r="W5" s="10">
        <f t="shared" ref="W5:W10" si="0">S5*Q5</f>
        <v>22916.666666666664</v>
      </c>
      <c r="X5" s="10">
        <f>J5+K5*S5+L5*ROUNDUP(S5/M5,0)</f>
        <v>15916.666666666666</v>
      </c>
      <c r="Y5" s="10">
        <f>W5-X5</f>
        <v>6999.9999999999982</v>
      </c>
    </row>
    <row r="6" spans="2:25" ht="28.5" customHeight="1" x14ac:dyDescent="0.25">
      <c r="B6" s="6" t="s">
        <v>14</v>
      </c>
      <c r="C6" s="8">
        <v>1000</v>
      </c>
      <c r="D6" s="8">
        <v>0.12</v>
      </c>
      <c r="E6" s="9">
        <f>$D$13</f>
        <v>-2</v>
      </c>
      <c r="F6" s="8">
        <v>0.12</v>
      </c>
      <c r="G6" s="8">
        <v>0.12</v>
      </c>
      <c r="H6" s="8">
        <v>0.12</v>
      </c>
      <c r="I6" s="8">
        <v>0.12</v>
      </c>
      <c r="J6" s="8">
        <v>10000</v>
      </c>
      <c r="K6" s="8">
        <v>1</v>
      </c>
      <c r="L6" s="8">
        <v>500</v>
      </c>
      <c r="M6" s="8">
        <v>100</v>
      </c>
      <c r="N6" s="8">
        <v>1500</v>
      </c>
      <c r="O6" s="8">
        <v>25</v>
      </c>
      <c r="P6" s="13">
        <v>0</v>
      </c>
      <c r="Q6" s="7">
        <f t="shared" ref="Q6:Q10" si="1">O6+O6*P6</f>
        <v>25</v>
      </c>
      <c r="R6" s="10">
        <f t="shared" ref="R6:R10" si="2">IF(C6*(1+D6*$P$5)*(1+E6*$P$6)*(1+F6*$P$7)*(1+G6*$P$8)*(1+H6*$P$9)*(1+I6*$P$10)&lt;=N6,C6*(1+D6*$P$5)*(1+E6*$P$6)*(1+F6*$P$7)*(1+G6*$P$8)*(1+H6*$P$9)*(1+I6*$P$10),N6)</f>
        <v>1000</v>
      </c>
      <c r="S6" s="10">
        <f t="shared" ref="S6:S10" si="3">R6*$S$12</f>
        <v>916.66666666666663</v>
      </c>
      <c r="T6" s="10">
        <f t="shared" ref="T6:T10" si="4">O6*C6</f>
        <v>25000</v>
      </c>
      <c r="U6" s="10">
        <f t="shared" ref="U6:U10" si="5">J6+K6*C6+L6*(ROUNDUP(C6/M6,0))</f>
        <v>16000</v>
      </c>
      <c r="V6" s="10">
        <f t="shared" ref="V6:V10" si="6">T6-U6</f>
        <v>9000</v>
      </c>
      <c r="W6" s="10">
        <f t="shared" si="0"/>
        <v>22916.666666666664</v>
      </c>
      <c r="X6" s="10">
        <f t="shared" ref="X6:X10" si="7">J6+K6*S6+L6*ROUNDUP(S6/M6,0)</f>
        <v>15916.666666666666</v>
      </c>
      <c r="Y6" s="10">
        <f t="shared" ref="Y6:Y10" si="8">W6-X6</f>
        <v>6999.9999999999982</v>
      </c>
    </row>
    <row r="7" spans="2:25" ht="28.5" customHeight="1" x14ac:dyDescent="0.25">
      <c r="B7" s="6" t="s">
        <v>15</v>
      </c>
      <c r="C7" s="8">
        <v>1000</v>
      </c>
      <c r="D7" s="8">
        <v>0.12</v>
      </c>
      <c r="E7" s="8">
        <v>0.12</v>
      </c>
      <c r="F7" s="9">
        <f>$D$13</f>
        <v>-2</v>
      </c>
      <c r="G7" s="8">
        <v>0.12</v>
      </c>
      <c r="H7" s="8">
        <v>0.12</v>
      </c>
      <c r="I7" s="8">
        <v>0.12</v>
      </c>
      <c r="J7" s="8">
        <v>10000</v>
      </c>
      <c r="K7" s="8">
        <v>1</v>
      </c>
      <c r="L7" s="8">
        <v>500</v>
      </c>
      <c r="M7" s="8">
        <v>100</v>
      </c>
      <c r="N7" s="8">
        <v>1500</v>
      </c>
      <c r="O7" s="8">
        <v>25</v>
      </c>
      <c r="P7" s="13">
        <v>0</v>
      </c>
      <c r="Q7" s="7">
        <f t="shared" si="1"/>
        <v>25</v>
      </c>
      <c r="R7" s="10">
        <f t="shared" si="2"/>
        <v>1000</v>
      </c>
      <c r="S7" s="10">
        <f t="shared" si="3"/>
        <v>916.66666666666663</v>
      </c>
      <c r="T7" s="10">
        <f t="shared" si="4"/>
        <v>25000</v>
      </c>
      <c r="U7" s="10">
        <f t="shared" si="5"/>
        <v>16000</v>
      </c>
      <c r="V7" s="10">
        <f t="shared" si="6"/>
        <v>9000</v>
      </c>
      <c r="W7" s="10">
        <f t="shared" si="0"/>
        <v>22916.666666666664</v>
      </c>
      <c r="X7" s="10">
        <f t="shared" si="7"/>
        <v>15916.666666666666</v>
      </c>
      <c r="Y7" s="10">
        <f t="shared" si="8"/>
        <v>6999.9999999999982</v>
      </c>
    </row>
    <row r="8" spans="2:25" ht="28.5" customHeight="1" x14ac:dyDescent="0.25">
      <c r="B8" s="6" t="s">
        <v>16</v>
      </c>
      <c r="C8" s="8">
        <v>1000</v>
      </c>
      <c r="D8" s="8">
        <v>0.12</v>
      </c>
      <c r="E8" s="8">
        <v>0.12</v>
      </c>
      <c r="F8" s="8">
        <v>0.12</v>
      </c>
      <c r="G8" s="9">
        <f>$D$13</f>
        <v>-2</v>
      </c>
      <c r="H8" s="8">
        <v>0.12</v>
      </c>
      <c r="I8" s="8">
        <v>0.12</v>
      </c>
      <c r="J8" s="8">
        <v>10000</v>
      </c>
      <c r="K8" s="8">
        <v>1</v>
      </c>
      <c r="L8" s="8">
        <v>500</v>
      </c>
      <c r="M8" s="8">
        <v>100</v>
      </c>
      <c r="N8" s="8">
        <v>1500</v>
      </c>
      <c r="O8" s="8">
        <v>25</v>
      </c>
      <c r="P8" s="13">
        <v>0</v>
      </c>
      <c r="Q8" s="7">
        <f t="shared" si="1"/>
        <v>25</v>
      </c>
      <c r="R8" s="10">
        <f t="shared" si="2"/>
        <v>1000</v>
      </c>
      <c r="S8" s="10">
        <f t="shared" si="3"/>
        <v>916.66666666666663</v>
      </c>
      <c r="T8" s="10">
        <f t="shared" si="4"/>
        <v>25000</v>
      </c>
      <c r="U8" s="10">
        <f t="shared" si="5"/>
        <v>16000</v>
      </c>
      <c r="V8" s="10">
        <f t="shared" si="6"/>
        <v>9000</v>
      </c>
      <c r="W8" s="10">
        <f t="shared" si="0"/>
        <v>22916.666666666664</v>
      </c>
      <c r="X8" s="10">
        <f t="shared" si="7"/>
        <v>15916.666666666666</v>
      </c>
      <c r="Y8" s="10">
        <f t="shared" si="8"/>
        <v>6999.9999999999982</v>
      </c>
    </row>
    <row r="9" spans="2:25" ht="28.5" customHeight="1" x14ac:dyDescent="0.25">
      <c r="B9" s="6" t="s">
        <v>17</v>
      </c>
      <c r="C9" s="8">
        <v>1000</v>
      </c>
      <c r="D9" s="8">
        <v>0.12</v>
      </c>
      <c r="E9" s="8">
        <v>0.12</v>
      </c>
      <c r="F9" s="8">
        <v>0.12</v>
      </c>
      <c r="G9" s="8">
        <v>0.12</v>
      </c>
      <c r="H9" s="9">
        <f>$D$13</f>
        <v>-2</v>
      </c>
      <c r="I9" s="8">
        <v>0.12</v>
      </c>
      <c r="J9" s="8">
        <v>10000</v>
      </c>
      <c r="K9" s="8">
        <v>1</v>
      </c>
      <c r="L9" s="8">
        <v>500</v>
      </c>
      <c r="M9" s="8">
        <v>100</v>
      </c>
      <c r="N9" s="8">
        <v>1500</v>
      </c>
      <c r="O9" s="8">
        <v>25</v>
      </c>
      <c r="P9" s="13">
        <v>0</v>
      </c>
      <c r="Q9" s="7">
        <f t="shared" si="1"/>
        <v>25</v>
      </c>
      <c r="R9" s="10">
        <f t="shared" si="2"/>
        <v>1000</v>
      </c>
      <c r="S9" s="10">
        <f t="shared" si="3"/>
        <v>916.66666666666663</v>
      </c>
      <c r="T9" s="10">
        <f t="shared" si="4"/>
        <v>25000</v>
      </c>
      <c r="U9" s="10">
        <f t="shared" si="5"/>
        <v>16000</v>
      </c>
      <c r="V9" s="10">
        <f t="shared" si="6"/>
        <v>9000</v>
      </c>
      <c r="W9" s="10">
        <f t="shared" si="0"/>
        <v>22916.666666666664</v>
      </c>
      <c r="X9" s="10">
        <f t="shared" si="7"/>
        <v>15916.666666666666</v>
      </c>
      <c r="Y9" s="10">
        <f t="shared" si="8"/>
        <v>6999.9999999999982</v>
      </c>
    </row>
    <row r="10" spans="2:25" ht="28.5" customHeight="1" x14ac:dyDescent="0.25">
      <c r="B10" s="6" t="s">
        <v>18</v>
      </c>
      <c r="C10" s="8">
        <v>1000</v>
      </c>
      <c r="D10" s="8">
        <v>0.12</v>
      </c>
      <c r="E10" s="8">
        <v>0.12</v>
      </c>
      <c r="F10" s="8">
        <v>0.12</v>
      </c>
      <c r="G10" s="8">
        <v>0.12</v>
      </c>
      <c r="H10" s="8">
        <v>0.12</v>
      </c>
      <c r="I10" s="9">
        <f>$D$13</f>
        <v>-2</v>
      </c>
      <c r="J10" s="8">
        <v>10000</v>
      </c>
      <c r="K10" s="8">
        <v>1</v>
      </c>
      <c r="L10" s="8">
        <v>500</v>
      </c>
      <c r="M10" s="8">
        <v>100</v>
      </c>
      <c r="N10" s="8">
        <v>1500</v>
      </c>
      <c r="O10" s="8">
        <v>25</v>
      </c>
      <c r="P10" s="13">
        <v>0</v>
      </c>
      <c r="Q10" s="7">
        <f t="shared" si="1"/>
        <v>25</v>
      </c>
      <c r="R10" s="10">
        <f t="shared" si="2"/>
        <v>1000</v>
      </c>
      <c r="S10" s="10">
        <f t="shared" si="3"/>
        <v>916.66666666666663</v>
      </c>
      <c r="T10" s="10">
        <f t="shared" si="4"/>
        <v>25000</v>
      </c>
      <c r="U10" s="10">
        <f t="shared" si="5"/>
        <v>16000</v>
      </c>
      <c r="V10" s="10">
        <f t="shared" si="6"/>
        <v>9000</v>
      </c>
      <c r="W10" s="10">
        <f t="shared" si="0"/>
        <v>22916.666666666664</v>
      </c>
      <c r="X10" s="10">
        <f t="shared" si="7"/>
        <v>15916.666666666666</v>
      </c>
      <c r="Y10" s="10">
        <f t="shared" si="8"/>
        <v>6999.9999999999982</v>
      </c>
    </row>
    <row r="11" spans="2:25" x14ac:dyDescent="0.25">
      <c r="R11" t="s">
        <v>34</v>
      </c>
      <c r="S11" t="s">
        <v>35</v>
      </c>
      <c r="V11" t="s">
        <v>38</v>
      </c>
      <c r="Y11" t="s">
        <v>38</v>
      </c>
    </row>
    <row r="12" spans="2:25" ht="30" customHeight="1" x14ac:dyDescent="0.25">
      <c r="B12" s="6"/>
      <c r="C12" s="5" t="s">
        <v>33</v>
      </c>
      <c r="D12" s="5" t="s">
        <v>25</v>
      </c>
      <c r="E12" s="27" t="s">
        <v>49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10">
        <f>SUM(R5:R10)</f>
        <v>6000</v>
      </c>
      <c r="S12" s="11">
        <f>IF(C13&gt;R12,1,C13/R12)</f>
        <v>0.91666666666666663</v>
      </c>
      <c r="V12" s="10">
        <f>SUM(V5:V10)</f>
        <v>54000</v>
      </c>
      <c r="Y12" s="10">
        <f>SUM(Y5:Y10)</f>
        <v>41999.999999999993</v>
      </c>
    </row>
    <row r="13" spans="2:25" ht="30" customHeight="1" x14ac:dyDescent="0.25">
      <c r="B13" s="6" t="s">
        <v>19</v>
      </c>
      <c r="C13" s="8">
        <v>5500</v>
      </c>
      <c r="D13" s="8">
        <v>-2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2:25" x14ac:dyDescent="0.25"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2:25" x14ac:dyDescent="0.25"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2:25" x14ac:dyDescent="0.25"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5:17" x14ac:dyDescent="0.25"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5:17" x14ac:dyDescent="0.25"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5:17" x14ac:dyDescent="0.25"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</sheetData>
  <mergeCells count="3">
    <mergeCell ref="W3:Y3"/>
    <mergeCell ref="T3:V3"/>
    <mergeCell ref="E12:Q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PRISONER'S DILEMMA</vt:lpstr>
      <vt:lpstr>DECISION TREE</vt:lpstr>
      <vt:lpstr>GAME THEORY MODEL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2016-02-13T15:22:35Z</dcterms:created>
  <dcterms:modified xsi:type="dcterms:W3CDTF">2016-10-22T12:18:09Z</dcterms:modified>
</cp:coreProperties>
</file>