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FORECASTING\"/>
    </mc:Choice>
  </mc:AlternateContent>
  <xr:revisionPtr revIDLastSave="0" documentId="13_ncr:1_{361C5C06-6AD3-4312-BFED-06E1F7F800F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IME SERIES ANALYS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F10" i="1" s="1"/>
  <c r="G10" i="1" s="1"/>
  <c r="E11" i="1"/>
  <c r="F11" i="1" s="1"/>
  <c r="G11" i="1" s="1"/>
  <c r="E12" i="1"/>
  <c r="E13" i="1"/>
  <c r="E14" i="1"/>
  <c r="F14" i="1" s="1"/>
  <c r="G14" i="1" s="1"/>
  <c r="E15" i="1"/>
  <c r="F15" i="1" s="1"/>
  <c r="G15" i="1" s="1"/>
  <c r="E16" i="1"/>
  <c r="E17" i="1"/>
  <c r="E18" i="1"/>
  <c r="F18" i="1" s="1"/>
  <c r="G18" i="1" s="1"/>
  <c r="E19" i="1"/>
  <c r="E7" i="1"/>
  <c r="F7" i="1" s="1"/>
  <c r="G7" i="1" s="1"/>
  <c r="F17" i="1" l="1"/>
  <c r="G17" i="1" s="1"/>
  <c r="F13" i="1"/>
  <c r="G13" i="1" s="1"/>
  <c r="F9" i="1"/>
  <c r="G9" i="1" s="1"/>
  <c r="N5" i="1" s="1"/>
  <c r="H21" i="1" s="1"/>
  <c r="F16" i="1"/>
  <c r="G16" i="1" s="1"/>
  <c r="N8" i="1" s="1"/>
  <c r="F12" i="1"/>
  <c r="G12" i="1" s="1"/>
  <c r="F8" i="1"/>
  <c r="G8" i="1" s="1"/>
  <c r="N7" i="1"/>
  <c r="H23" i="1" s="1"/>
  <c r="N6" i="1"/>
  <c r="H22" i="1" s="1"/>
  <c r="H20" i="1" l="1"/>
  <c r="H24" i="1"/>
  <c r="H10" i="1"/>
  <c r="I10" i="1" s="1"/>
  <c r="H14" i="1"/>
  <c r="I14" i="1" s="1"/>
  <c r="H18" i="1"/>
  <c r="I18" i="1" s="1"/>
  <c r="H6" i="1"/>
  <c r="I6" i="1" s="1"/>
  <c r="H19" i="1"/>
  <c r="I19" i="1" s="1"/>
  <c r="H11" i="1"/>
  <c r="I11" i="1" s="1"/>
  <c r="H15" i="1"/>
  <c r="I15" i="1" s="1"/>
  <c r="H7" i="1"/>
  <c r="I7" i="1" s="1"/>
  <c r="H8" i="1"/>
  <c r="I8" i="1" s="1"/>
  <c r="H12" i="1"/>
  <c r="I12" i="1" s="1"/>
  <c r="H16" i="1"/>
  <c r="I16" i="1" s="1"/>
  <c r="I20" i="1"/>
  <c r="H9" i="1"/>
  <c r="I9" i="1" s="1"/>
  <c r="H13" i="1"/>
  <c r="I13" i="1" s="1"/>
  <c r="H17" i="1"/>
  <c r="I17" i="1" s="1"/>
  <c r="H5" i="1"/>
  <c r="I5" i="1" s="1"/>
  <c r="J21" i="1" l="1"/>
  <c r="K21" i="1" s="1"/>
  <c r="J23" i="1"/>
  <c r="K23" i="1" s="1"/>
  <c r="J24" i="1"/>
  <c r="K24" i="1" s="1"/>
  <c r="J22" i="1"/>
  <c r="K22" i="1" s="1"/>
  <c r="J7" i="1"/>
  <c r="K7" i="1" s="1"/>
  <c r="J11" i="1"/>
  <c r="K11" i="1" s="1"/>
  <c r="J15" i="1"/>
  <c r="K15" i="1" s="1"/>
  <c r="J19" i="1"/>
  <c r="K19" i="1" s="1"/>
  <c r="J13" i="1"/>
  <c r="K13" i="1" s="1"/>
  <c r="J17" i="1"/>
  <c r="K17" i="1" s="1"/>
  <c r="J6" i="1"/>
  <c r="K6" i="1" s="1"/>
  <c r="J14" i="1"/>
  <c r="K14" i="1" s="1"/>
  <c r="J8" i="1"/>
  <c r="K8" i="1" s="1"/>
  <c r="J12" i="1"/>
  <c r="K12" i="1" s="1"/>
  <c r="J16" i="1"/>
  <c r="K16" i="1" s="1"/>
  <c r="J20" i="1"/>
  <c r="K20" i="1" s="1"/>
  <c r="J9" i="1"/>
  <c r="K9" i="1" s="1"/>
  <c r="J5" i="1"/>
  <c r="K5" i="1" s="1"/>
  <c r="J10" i="1"/>
  <c r="K10" i="1" s="1"/>
  <c r="J18" i="1"/>
  <c r="K18" i="1" s="1"/>
</calcChain>
</file>

<file path=xl/sharedStrings.xml><?xml version="1.0" encoding="utf-8"?>
<sst xmlns="http://schemas.openxmlformats.org/spreadsheetml/2006/main" count="29" uniqueCount="27">
  <si>
    <t>t</t>
  </si>
  <si>
    <t>Year</t>
  </si>
  <si>
    <t>Quarter</t>
  </si>
  <si>
    <t>Sales</t>
  </si>
  <si>
    <t>St, It</t>
  </si>
  <si>
    <t>Year 1</t>
  </si>
  <si>
    <t>Year 2</t>
  </si>
  <si>
    <t>Year 3</t>
  </si>
  <si>
    <t>Year 4</t>
  </si>
  <si>
    <t>Year 5</t>
  </si>
  <si>
    <t>St</t>
  </si>
  <si>
    <t>Deseasonalize</t>
  </si>
  <si>
    <t>Tt</t>
  </si>
  <si>
    <t>Forecast</t>
  </si>
  <si>
    <t>https://www.youtube.com/watch?v=gHdYEZA50KE</t>
  </si>
  <si>
    <t>Calculate moving average</t>
  </si>
  <si>
    <t>Calculate central moving average</t>
  </si>
  <si>
    <t>isolate seasonality and irregularity</t>
  </si>
  <si>
    <t>isolate seasonality</t>
  </si>
  <si>
    <t>deseasonalize sales</t>
  </si>
  <si>
    <t>Linear regression for trend</t>
  </si>
  <si>
    <t>Calculate forecast</t>
  </si>
  <si>
    <t>calculate average sales per quarter</t>
  </si>
  <si>
    <t>Example of multiplicative model</t>
  </si>
  <si>
    <t>Moving average (4)</t>
  </si>
  <si>
    <t>Insert sales data</t>
  </si>
  <si>
    <t>Central Moving Average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</si>
</sst>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.0\ _€_-;\-* #,##0.0\ _€_-;_-* &quot;-&quot;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2" borderId="0" xfId="0" applyFill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1" applyFont="1" applyFill="1" applyBorder="1" applyAlignment="1">
      <alignment horizontal="center"/>
    </xf>
    <xf numFmtId="164" fontId="0" fillId="4" borderId="1" xfId="0" applyNumberFormat="1" applyFill="1" applyBorder="1"/>
    <xf numFmtId="164" fontId="0" fillId="4" borderId="1" xfId="1" applyFont="1" applyFill="1" applyBorder="1"/>
    <xf numFmtId="165" fontId="0" fillId="4" borderId="1" xfId="1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0" fontId="0" fillId="2" borderId="0" xfId="0" applyFill="1" applyAlignment="1">
      <alignment wrapText="1"/>
    </xf>
    <xf numFmtId="0" fontId="2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44772458750453E-2"/>
          <c:y val="4.1341845676971141E-2"/>
          <c:w val="0.9058263962745241"/>
          <c:h val="0.71229120835365667"/>
        </c:manualLayout>
      </c:layout>
      <c:lineChart>
        <c:grouping val="standard"/>
        <c:varyColors val="0"/>
        <c:ser>
          <c:idx val="3"/>
          <c:order val="0"/>
          <c:tx>
            <c:strRef>
              <c:f>'TIME SERIES ANALYSIS'!$D$4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'TIME SERIES ANALYSIS'!$A$5:$B$24</c:f>
              <c:multiLvlStrCache>
                <c:ptCount val="20"/>
                <c:lvl>
                  <c:pt idx="0">
                    <c:v>Year 1</c:v>
                  </c:pt>
                  <c:pt idx="4">
                    <c:v>Year 2</c:v>
                  </c:pt>
                  <c:pt idx="8">
                    <c:v>Year 3</c:v>
                  </c:pt>
                  <c:pt idx="12">
                    <c:v>Year 4</c:v>
                  </c:pt>
                  <c:pt idx="16">
                    <c:v>Year 5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'TIME SERIES ANALYSIS'!$D$5:$D$20</c:f>
              <c:numCache>
                <c:formatCode>General</c:formatCode>
                <c:ptCount val="16"/>
                <c:pt idx="0">
                  <c:v>4.8</c:v>
                </c:pt>
                <c:pt idx="1">
                  <c:v>4.0999999999999996</c:v>
                </c:pt>
                <c:pt idx="2">
                  <c:v>6</c:v>
                </c:pt>
                <c:pt idx="3">
                  <c:v>6.5</c:v>
                </c:pt>
                <c:pt idx="4">
                  <c:v>5.8</c:v>
                </c:pt>
                <c:pt idx="5">
                  <c:v>5.2</c:v>
                </c:pt>
                <c:pt idx="6">
                  <c:v>6.8</c:v>
                </c:pt>
                <c:pt idx="7">
                  <c:v>7.4</c:v>
                </c:pt>
                <c:pt idx="8">
                  <c:v>6</c:v>
                </c:pt>
                <c:pt idx="9">
                  <c:v>5.6</c:v>
                </c:pt>
                <c:pt idx="10">
                  <c:v>7.5</c:v>
                </c:pt>
                <c:pt idx="11">
                  <c:v>7.8</c:v>
                </c:pt>
                <c:pt idx="12">
                  <c:v>6.3</c:v>
                </c:pt>
                <c:pt idx="13">
                  <c:v>5.9</c:v>
                </c:pt>
                <c:pt idx="14">
                  <c:v>8</c:v>
                </c:pt>
                <c:pt idx="15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9-4FB8-9037-31E994495DCF}"/>
            </c:ext>
          </c:extLst>
        </c:ser>
        <c:ser>
          <c:idx val="5"/>
          <c:order val="1"/>
          <c:tx>
            <c:strRef>
              <c:f>'TIME SERIES ANALYSIS'!$F$4</c:f>
              <c:strCache>
                <c:ptCount val="1"/>
                <c:pt idx="0">
                  <c:v>Central Moving Average (4)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'TIME SERIES ANALYSIS'!$A$5:$B$24</c:f>
              <c:multiLvlStrCache>
                <c:ptCount val="20"/>
                <c:lvl>
                  <c:pt idx="0">
                    <c:v>Year 1</c:v>
                  </c:pt>
                  <c:pt idx="4">
                    <c:v>Year 2</c:v>
                  </c:pt>
                  <c:pt idx="8">
                    <c:v>Year 3</c:v>
                  </c:pt>
                  <c:pt idx="12">
                    <c:v>Year 4</c:v>
                  </c:pt>
                  <c:pt idx="16">
                    <c:v>Year 5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'TIME SERIES ANALYSIS'!$F$5:$F$20</c:f>
              <c:numCache>
                <c:formatCode>General</c:formatCode>
                <c:ptCount val="16"/>
                <c:pt idx="2" formatCode="_-* #,##0.0\ _€_-;\-* #,##0.0\ _€_-;_-* &quot;-&quot;??\ _€_-;_-@_-">
                  <c:v>5.4749999999999996</c:v>
                </c:pt>
                <c:pt idx="3" formatCode="_-* #,##0.0\ _€_-;\-* #,##0.0\ _€_-;_-* &quot;-&quot;??\ _€_-;_-@_-">
                  <c:v>5.7375000000000007</c:v>
                </c:pt>
                <c:pt idx="4" formatCode="_-* #,##0.0\ _€_-;\-* #,##0.0\ _€_-;_-* &quot;-&quot;??\ _€_-;_-@_-">
                  <c:v>5.9749999999999996</c:v>
                </c:pt>
                <c:pt idx="5" formatCode="_-* #,##0.0\ _€_-;\-* #,##0.0\ _€_-;_-* &quot;-&quot;??\ _€_-;_-@_-">
                  <c:v>6.1875</c:v>
                </c:pt>
                <c:pt idx="6" formatCode="_-* #,##0.0\ _€_-;\-* #,##0.0\ _€_-;_-* &quot;-&quot;??\ _€_-;_-@_-">
                  <c:v>6.3250000000000002</c:v>
                </c:pt>
                <c:pt idx="7" formatCode="_-* #,##0.0\ _€_-;\-* #,##0.0\ _€_-;_-* &quot;-&quot;??\ _€_-;_-@_-">
                  <c:v>6.3999999999999995</c:v>
                </c:pt>
                <c:pt idx="8" formatCode="_-* #,##0.0\ _€_-;\-* #,##0.0\ _€_-;_-* &quot;-&quot;??\ _€_-;_-@_-">
                  <c:v>6.5374999999999996</c:v>
                </c:pt>
                <c:pt idx="9" formatCode="_-* #,##0.0\ _€_-;\-* #,##0.0\ _€_-;_-* &quot;-&quot;??\ _€_-;_-@_-">
                  <c:v>6.6750000000000007</c:v>
                </c:pt>
                <c:pt idx="10" formatCode="_-* #,##0.0\ _€_-;\-* #,##0.0\ _€_-;_-* &quot;-&quot;??\ _€_-;_-@_-">
                  <c:v>6.7625000000000002</c:v>
                </c:pt>
                <c:pt idx="11" formatCode="_-* #,##0.0\ _€_-;\-* #,##0.0\ _€_-;_-* &quot;-&quot;??\ _€_-;_-@_-">
                  <c:v>6.8375000000000004</c:v>
                </c:pt>
                <c:pt idx="12" formatCode="_-* #,##0.0\ _€_-;\-* #,##0.0\ _€_-;_-* &quot;-&quot;??\ _€_-;_-@_-">
                  <c:v>6.9375</c:v>
                </c:pt>
                <c:pt idx="13" formatCode="_-* #,##0.0\ _€_-;\-* #,##0.0\ _€_-;_-* &quot;-&quot;??\ _€_-;_-@_-">
                  <c:v>7.0750000000000002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9-4FB8-9037-31E994495DCF}"/>
            </c:ext>
          </c:extLst>
        </c:ser>
        <c:ser>
          <c:idx val="0"/>
          <c:order val="2"/>
          <c:tx>
            <c:strRef>
              <c:f>'TIME SERIES ANALYSIS'!$K$4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'TIME SERIES ANALYSIS'!$A$5:$B$24</c:f>
              <c:multiLvlStrCache>
                <c:ptCount val="20"/>
                <c:lvl>
                  <c:pt idx="0">
                    <c:v>Year 1</c:v>
                  </c:pt>
                  <c:pt idx="4">
                    <c:v>Year 2</c:v>
                  </c:pt>
                  <c:pt idx="8">
                    <c:v>Year 3</c:v>
                  </c:pt>
                  <c:pt idx="12">
                    <c:v>Year 4</c:v>
                  </c:pt>
                  <c:pt idx="16">
                    <c:v>Year 5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'TIME SERIES ANALYSIS'!$K$5:$K$24</c:f>
              <c:numCache>
                <c:formatCode>_-* #,##0.00\ _€_-;\-* #,##0.00\ _€_-;_-* "-"??\ _€_-;_-@_-</c:formatCode>
                <c:ptCount val="20"/>
                <c:pt idx="0">
                  <c:v>4.8910217457555092</c:v>
                </c:pt>
                <c:pt idx="1">
                  <c:v>4.5187789221218049</c:v>
                </c:pt>
                <c:pt idx="2">
                  <c:v>6.0582746266073508</c:v>
                </c:pt>
                <c:pt idx="3">
                  <c:v>6.5033082491849266</c:v>
                </c:pt>
                <c:pt idx="4">
                  <c:v>5.4396728703815658</c:v>
                </c:pt>
                <c:pt idx="5">
                  <c:v>5.0118461761752728</c:v>
                </c:pt>
                <c:pt idx="6">
                  <c:v>6.7017704050982871</c:v>
                </c:pt>
                <c:pt idx="7">
                  <c:v>7.176206051294848</c:v>
                </c:pt>
                <c:pt idx="8">
                  <c:v>5.9883239950076215</c:v>
                </c:pt>
                <c:pt idx="9">
                  <c:v>5.5049134302287399</c:v>
                </c:pt>
                <c:pt idx="10">
                  <c:v>7.3452661835892226</c:v>
                </c:pt>
                <c:pt idx="11">
                  <c:v>7.8491038534047686</c:v>
                </c:pt>
                <c:pt idx="12">
                  <c:v>6.5369751196336772</c:v>
                </c:pt>
                <c:pt idx="13">
                  <c:v>5.9979806842822079</c:v>
                </c:pt>
                <c:pt idx="14">
                  <c:v>7.988761962080158</c:v>
                </c:pt>
                <c:pt idx="15">
                  <c:v>8.5220016555146891</c:v>
                </c:pt>
                <c:pt idx="16">
                  <c:v>7.0856262442597329</c:v>
                </c:pt>
                <c:pt idx="17">
                  <c:v>6.4910479383356749</c:v>
                </c:pt>
                <c:pt idx="18">
                  <c:v>8.6322577405710952</c:v>
                </c:pt>
                <c:pt idx="19">
                  <c:v>9.1948994576246115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9-4FB8-9037-31E994495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1774416"/>
        <c:axId val="961779456"/>
      </c:lineChart>
      <c:catAx>
        <c:axId val="9617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1779456"/>
        <c:crosses val="autoZero"/>
        <c:auto val="1"/>
        <c:lblAlgn val="ctr"/>
        <c:lblOffset val="100"/>
        <c:noMultiLvlLbl val="0"/>
      </c:catAx>
      <c:valAx>
        <c:axId val="961779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177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060438512202288"/>
          <c:y val="0.49054496112842055"/>
          <c:w val="0.68998732526417916"/>
          <c:h val="6.8774978949803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642936</xdr:colOff>
      <xdr:row>1</xdr:row>
      <xdr:rowOff>23812</xdr:rowOff>
    </xdr:from>
    <xdr:to>
      <xdr:col>22</xdr:col>
      <xdr:colOff>304799</xdr:colOff>
      <xdr:row>15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K1" workbookViewId="0">
      <selection activeCell="W17" sqref="W17"/>
    </sheetView>
  </sheetViews>
  <sheetFormatPr baseColWidth="10" defaultRowHeight="14.4" x14ac:dyDescent="0.3"/>
  <cols>
    <col min="5" max="11" width="20.88671875" customWidth="1"/>
    <col min="14" max="14" width="17.44140625" customWidth="1"/>
  </cols>
  <sheetData>
    <row r="1" spans="1:14" x14ac:dyDescent="0.3">
      <c r="A1" s="3" t="s">
        <v>14</v>
      </c>
      <c r="B1" s="3"/>
      <c r="C1" s="3"/>
      <c r="D1" s="3"/>
    </row>
    <row r="2" spans="1:14" s="4" customFormat="1" ht="28.8" x14ac:dyDescent="0.3">
      <c r="A2" s="17" t="s">
        <v>23</v>
      </c>
      <c r="B2" s="17"/>
      <c r="C2" s="17"/>
      <c r="D2" s="17"/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4" t="s">
        <v>21</v>
      </c>
      <c r="N2" s="4" t="s">
        <v>22</v>
      </c>
    </row>
    <row r="3" spans="1:14" s="4" customFormat="1" ht="28.8" x14ac:dyDescent="0.3">
      <c r="D3" s="16" t="s">
        <v>25</v>
      </c>
    </row>
    <row r="4" spans="1:14" s="1" customFormat="1" ht="28.8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24</v>
      </c>
      <c r="F4" s="5" t="s">
        <v>26</v>
      </c>
      <c r="G4" s="5" t="s">
        <v>4</v>
      </c>
      <c r="H4" s="5" t="s">
        <v>10</v>
      </c>
      <c r="I4" s="6" t="s">
        <v>11</v>
      </c>
      <c r="J4" s="6" t="s">
        <v>12</v>
      </c>
      <c r="K4" s="6" t="s">
        <v>13</v>
      </c>
      <c r="M4" s="2" t="s">
        <v>2</v>
      </c>
      <c r="N4" s="2" t="s">
        <v>10</v>
      </c>
    </row>
    <row r="5" spans="1:14" x14ac:dyDescent="0.3">
      <c r="A5" s="8">
        <v>1</v>
      </c>
      <c r="B5" s="8" t="s">
        <v>5</v>
      </c>
      <c r="C5" s="8">
        <v>1</v>
      </c>
      <c r="D5" s="7">
        <v>4.8</v>
      </c>
      <c r="E5" s="8"/>
      <c r="F5" s="8"/>
      <c r="G5" s="8"/>
      <c r="H5" s="10">
        <f t="shared" ref="H5:H24" si="0">VLOOKUP(C5,$M$5:$N$8,2,FALSE)</f>
        <v>0.93220047731596012</v>
      </c>
      <c r="I5" s="11">
        <f>D5/H5</f>
        <v>5.1491069966198779</v>
      </c>
      <c r="J5" s="11">
        <f>INTERCEPT($I$5:$I$20,$A$5:$A$20)+LINEST($I$5:$I$20,$A$5:$A$20,TRUE,FALSE)*A5</f>
        <v>5.2467488107686799</v>
      </c>
      <c r="K5" s="12">
        <f>J5*H5</f>
        <v>4.8910217457555092</v>
      </c>
      <c r="M5" s="9">
        <v>1</v>
      </c>
      <c r="N5" s="12">
        <f>AVERAGEIF($C$7:$C$18,M5,$G$7:$G$18)</f>
        <v>0.93220047731596012</v>
      </c>
    </row>
    <row r="6" spans="1:14" x14ac:dyDescent="0.3">
      <c r="A6" s="8">
        <v>2</v>
      </c>
      <c r="B6" s="8"/>
      <c r="C6" s="8">
        <v>2</v>
      </c>
      <c r="D6" s="7">
        <v>4.0999999999999996</v>
      </c>
      <c r="E6" s="8"/>
      <c r="F6" s="8"/>
      <c r="G6" s="8"/>
      <c r="H6" s="10">
        <f t="shared" si="0"/>
        <v>0.83775920424985417</v>
      </c>
      <c r="I6" s="11">
        <f t="shared" ref="I6:I20" si="1">D6/H6</f>
        <v>4.8940077043632355</v>
      </c>
      <c r="J6" s="11">
        <f t="shared" ref="J6:J20" si="2">INTERCEPT($I$5:$I$20,$A$5:$A$20)+LINEST($I$5:$I$20,$A$5:$A$20,TRUE,FALSE)*A6</f>
        <v>5.3938875266288564</v>
      </c>
      <c r="K6" s="12">
        <f t="shared" ref="K6:K24" si="3">J6*H6</f>
        <v>4.5187789221218049</v>
      </c>
      <c r="M6" s="9">
        <v>2</v>
      </c>
      <c r="N6" s="12">
        <f t="shared" ref="N6:N8" si="4">AVERAGEIF($C$7:$C$18,M6,$G$7:$G$18)</f>
        <v>0.83775920424985417</v>
      </c>
    </row>
    <row r="7" spans="1:14" x14ac:dyDescent="0.3">
      <c r="A7" s="8">
        <v>3</v>
      </c>
      <c r="B7" s="8"/>
      <c r="C7" s="8">
        <v>3</v>
      </c>
      <c r="D7" s="7">
        <v>6</v>
      </c>
      <c r="E7" s="13">
        <f>AVERAGE(D5:D8)</f>
        <v>5.35</v>
      </c>
      <c r="F7" s="14">
        <f>AVERAGE(E7:E8)</f>
        <v>5.4749999999999996</v>
      </c>
      <c r="G7" s="10">
        <f>D7/F7</f>
        <v>1.0958904109589043</v>
      </c>
      <c r="H7" s="10">
        <f t="shared" si="0"/>
        <v>1.0933488421606843</v>
      </c>
      <c r="I7" s="11">
        <f t="shared" si="1"/>
        <v>5.4877270351727399</v>
      </c>
      <c r="J7" s="11">
        <f t="shared" si="2"/>
        <v>5.5410262424890329</v>
      </c>
      <c r="K7" s="12">
        <f t="shared" si="3"/>
        <v>6.0582746266073508</v>
      </c>
      <c r="M7" s="9">
        <v>3</v>
      </c>
      <c r="N7" s="12">
        <f t="shared" si="4"/>
        <v>1.0933488421606843</v>
      </c>
    </row>
    <row r="8" spans="1:14" x14ac:dyDescent="0.3">
      <c r="A8" s="8">
        <v>4</v>
      </c>
      <c r="B8" s="8"/>
      <c r="C8" s="8">
        <v>4</v>
      </c>
      <c r="D8" s="7">
        <v>6.5</v>
      </c>
      <c r="E8" s="13">
        <f t="shared" ref="E8:E19" si="5">AVERAGE(D6:D9)</f>
        <v>5.6000000000000005</v>
      </c>
      <c r="F8" s="14">
        <f t="shared" ref="F8:F18" si="6">AVERAGE(E8:E9)</f>
        <v>5.7375000000000007</v>
      </c>
      <c r="G8" s="10">
        <f t="shared" ref="G8:G18" si="7">D8/F8</f>
        <v>1.1328976034858387</v>
      </c>
      <c r="H8" s="10">
        <f t="shared" si="0"/>
        <v>1.1433051426610321</v>
      </c>
      <c r="I8" s="11">
        <f t="shared" si="1"/>
        <v>5.6852713745967334</v>
      </c>
      <c r="J8" s="11">
        <f t="shared" si="2"/>
        <v>5.6881649583492093</v>
      </c>
      <c r="K8" s="12">
        <f t="shared" si="3"/>
        <v>6.5033082491849266</v>
      </c>
      <c r="M8" s="9">
        <v>4</v>
      </c>
      <c r="N8" s="12">
        <f t="shared" si="4"/>
        <v>1.1433051426610321</v>
      </c>
    </row>
    <row r="9" spans="1:14" x14ac:dyDescent="0.3">
      <c r="A9" s="8">
        <v>5</v>
      </c>
      <c r="B9" s="8" t="s">
        <v>6</v>
      </c>
      <c r="C9" s="8">
        <v>1</v>
      </c>
      <c r="D9" s="7">
        <v>5.8</v>
      </c>
      <c r="E9" s="13">
        <f t="shared" si="5"/>
        <v>5.875</v>
      </c>
      <c r="F9" s="14">
        <f t="shared" si="6"/>
        <v>5.9749999999999996</v>
      </c>
      <c r="G9" s="10">
        <f t="shared" si="7"/>
        <v>0.97071129707112969</v>
      </c>
      <c r="H9" s="10">
        <f t="shared" si="0"/>
        <v>0.93220047731596012</v>
      </c>
      <c r="I9" s="11">
        <f t="shared" si="1"/>
        <v>6.2218376209156858</v>
      </c>
      <c r="J9" s="11">
        <f t="shared" si="2"/>
        <v>5.8353036742093867</v>
      </c>
      <c r="K9" s="12">
        <f t="shared" si="3"/>
        <v>5.4396728703815658</v>
      </c>
    </row>
    <row r="10" spans="1:14" x14ac:dyDescent="0.3">
      <c r="A10" s="8">
        <v>6</v>
      </c>
      <c r="B10" s="8"/>
      <c r="C10" s="8">
        <v>2</v>
      </c>
      <c r="D10" s="7">
        <v>5.2</v>
      </c>
      <c r="E10" s="13">
        <f t="shared" si="5"/>
        <v>6.0750000000000002</v>
      </c>
      <c r="F10" s="14">
        <f t="shared" si="6"/>
        <v>6.1875</v>
      </c>
      <c r="G10" s="10">
        <f t="shared" si="7"/>
        <v>0.84040404040404049</v>
      </c>
      <c r="H10" s="10">
        <f t="shared" si="0"/>
        <v>0.83775920424985417</v>
      </c>
      <c r="I10" s="11">
        <f t="shared" si="1"/>
        <v>6.2070341616314213</v>
      </c>
      <c r="J10" s="11">
        <f t="shared" si="2"/>
        <v>5.9824423900695631</v>
      </c>
      <c r="K10" s="12">
        <f t="shared" si="3"/>
        <v>5.0118461761752728</v>
      </c>
    </row>
    <row r="11" spans="1:14" x14ac:dyDescent="0.3">
      <c r="A11" s="8">
        <v>7</v>
      </c>
      <c r="B11" s="8"/>
      <c r="C11" s="8">
        <v>3</v>
      </c>
      <c r="D11" s="7">
        <v>6.8</v>
      </c>
      <c r="E11" s="13">
        <f t="shared" si="5"/>
        <v>6.3000000000000007</v>
      </c>
      <c r="F11" s="14">
        <f t="shared" si="6"/>
        <v>6.3250000000000002</v>
      </c>
      <c r="G11" s="10">
        <f t="shared" si="7"/>
        <v>1.075098814229249</v>
      </c>
      <c r="H11" s="10">
        <f t="shared" si="0"/>
        <v>1.0933488421606843</v>
      </c>
      <c r="I11" s="11">
        <f t="shared" si="1"/>
        <v>6.2194239731957719</v>
      </c>
      <c r="J11" s="11">
        <f t="shared" si="2"/>
        <v>6.1295811059297396</v>
      </c>
      <c r="K11" s="12">
        <f t="shared" si="3"/>
        <v>6.7017704050982871</v>
      </c>
    </row>
    <row r="12" spans="1:14" x14ac:dyDescent="0.3">
      <c r="A12" s="8">
        <v>8</v>
      </c>
      <c r="B12" s="8"/>
      <c r="C12" s="8">
        <v>4</v>
      </c>
      <c r="D12" s="7">
        <v>7.4</v>
      </c>
      <c r="E12" s="13">
        <f t="shared" si="5"/>
        <v>6.35</v>
      </c>
      <c r="F12" s="14">
        <f t="shared" si="6"/>
        <v>6.3999999999999995</v>
      </c>
      <c r="G12" s="10">
        <f t="shared" si="7"/>
        <v>1.1562500000000002</v>
      </c>
      <c r="H12" s="10">
        <f t="shared" si="0"/>
        <v>1.1433051426610321</v>
      </c>
      <c r="I12" s="11">
        <f t="shared" si="1"/>
        <v>6.4724627956947423</v>
      </c>
      <c r="J12" s="11">
        <f t="shared" si="2"/>
        <v>6.2767198217899161</v>
      </c>
      <c r="K12" s="12">
        <f t="shared" si="3"/>
        <v>7.176206051294848</v>
      </c>
    </row>
    <row r="13" spans="1:14" x14ac:dyDescent="0.3">
      <c r="A13" s="8">
        <v>9</v>
      </c>
      <c r="B13" s="8" t="s">
        <v>7</v>
      </c>
      <c r="C13" s="8">
        <v>1</v>
      </c>
      <c r="D13" s="7">
        <v>6</v>
      </c>
      <c r="E13" s="13">
        <f t="shared" si="5"/>
        <v>6.4499999999999993</v>
      </c>
      <c r="F13" s="14">
        <f t="shared" si="6"/>
        <v>6.5374999999999996</v>
      </c>
      <c r="G13" s="10">
        <f t="shared" si="7"/>
        <v>0.91778202676864251</v>
      </c>
      <c r="H13" s="10">
        <f t="shared" si="0"/>
        <v>0.93220047731596012</v>
      </c>
      <c r="I13" s="11">
        <f t="shared" si="1"/>
        <v>6.4363837457748474</v>
      </c>
      <c r="J13" s="11">
        <f t="shared" si="2"/>
        <v>6.4238585376500925</v>
      </c>
      <c r="K13" s="12">
        <f t="shared" si="3"/>
        <v>5.9883239950076215</v>
      </c>
    </row>
    <row r="14" spans="1:14" x14ac:dyDescent="0.3">
      <c r="A14" s="8">
        <v>10</v>
      </c>
      <c r="B14" s="8"/>
      <c r="C14" s="8">
        <v>2</v>
      </c>
      <c r="D14" s="7">
        <v>5.6</v>
      </c>
      <c r="E14" s="13">
        <f t="shared" si="5"/>
        <v>6.625</v>
      </c>
      <c r="F14" s="14">
        <f t="shared" si="6"/>
        <v>6.6750000000000007</v>
      </c>
      <c r="G14" s="10">
        <f t="shared" si="7"/>
        <v>0.83895131086142305</v>
      </c>
      <c r="H14" s="10">
        <f t="shared" si="0"/>
        <v>0.83775920424985417</v>
      </c>
      <c r="I14" s="11">
        <f t="shared" si="1"/>
        <v>6.6844983279107604</v>
      </c>
      <c r="J14" s="11">
        <f t="shared" si="2"/>
        <v>6.570997253510269</v>
      </c>
      <c r="K14" s="12">
        <f t="shared" si="3"/>
        <v>5.5049134302287399</v>
      </c>
    </row>
    <row r="15" spans="1:14" x14ac:dyDescent="0.3">
      <c r="A15" s="8">
        <v>11</v>
      </c>
      <c r="B15" s="8"/>
      <c r="C15" s="8">
        <v>3</v>
      </c>
      <c r="D15" s="7">
        <v>7.5</v>
      </c>
      <c r="E15" s="13">
        <f t="shared" si="5"/>
        <v>6.7250000000000005</v>
      </c>
      <c r="F15" s="14">
        <f t="shared" si="6"/>
        <v>6.7625000000000002</v>
      </c>
      <c r="G15" s="10">
        <f t="shared" si="7"/>
        <v>1.1090573012939002</v>
      </c>
      <c r="H15" s="10">
        <f t="shared" si="0"/>
        <v>1.0933488421606843</v>
      </c>
      <c r="I15" s="11">
        <f t="shared" si="1"/>
        <v>6.8596587939659246</v>
      </c>
      <c r="J15" s="11">
        <f t="shared" si="2"/>
        <v>6.7181359693704454</v>
      </c>
      <c r="K15" s="12">
        <f t="shared" si="3"/>
        <v>7.3452661835892226</v>
      </c>
    </row>
    <row r="16" spans="1:14" x14ac:dyDescent="0.3">
      <c r="A16" s="8">
        <v>12</v>
      </c>
      <c r="B16" s="8"/>
      <c r="C16" s="8">
        <v>4</v>
      </c>
      <c r="D16" s="7">
        <v>7.8</v>
      </c>
      <c r="E16" s="13">
        <f t="shared" si="5"/>
        <v>6.8</v>
      </c>
      <c r="F16" s="14">
        <f t="shared" si="6"/>
        <v>6.8375000000000004</v>
      </c>
      <c r="G16" s="10">
        <f t="shared" si="7"/>
        <v>1.1407678244972577</v>
      </c>
      <c r="H16" s="10">
        <f t="shared" si="0"/>
        <v>1.1433051426610321</v>
      </c>
      <c r="I16" s="11">
        <f t="shared" si="1"/>
        <v>6.8223256495160793</v>
      </c>
      <c r="J16" s="11">
        <f t="shared" si="2"/>
        <v>6.8652746852306219</v>
      </c>
      <c r="K16" s="12">
        <f t="shared" si="3"/>
        <v>7.8491038534047686</v>
      </c>
    </row>
    <row r="17" spans="1:11" x14ac:dyDescent="0.3">
      <c r="A17" s="8">
        <v>13</v>
      </c>
      <c r="B17" s="8" t="s">
        <v>8</v>
      </c>
      <c r="C17" s="8">
        <v>1</v>
      </c>
      <c r="D17" s="7">
        <v>6.3</v>
      </c>
      <c r="E17" s="13">
        <f t="shared" si="5"/>
        <v>6.875</v>
      </c>
      <c r="F17" s="14">
        <f t="shared" si="6"/>
        <v>6.9375</v>
      </c>
      <c r="G17" s="10">
        <f t="shared" si="7"/>
        <v>0.90810810810810805</v>
      </c>
      <c r="H17" s="10">
        <f t="shared" si="0"/>
        <v>0.93220047731596012</v>
      </c>
      <c r="I17" s="11">
        <f t="shared" si="1"/>
        <v>6.7582029330635898</v>
      </c>
      <c r="J17" s="11">
        <f t="shared" si="2"/>
        <v>7.0124134010907984</v>
      </c>
      <c r="K17" s="12">
        <f t="shared" si="3"/>
        <v>6.5369751196336772</v>
      </c>
    </row>
    <row r="18" spans="1:11" x14ac:dyDescent="0.3">
      <c r="A18" s="8">
        <v>14</v>
      </c>
      <c r="B18" s="8"/>
      <c r="C18" s="8">
        <v>2</v>
      </c>
      <c r="D18" s="7">
        <v>5.9</v>
      </c>
      <c r="E18" s="13">
        <f t="shared" si="5"/>
        <v>7</v>
      </c>
      <c r="F18" s="14">
        <f t="shared" si="6"/>
        <v>7.0750000000000002</v>
      </c>
      <c r="G18" s="10">
        <f t="shared" si="7"/>
        <v>0.83392226148409898</v>
      </c>
      <c r="H18" s="10">
        <f t="shared" si="0"/>
        <v>0.83775920424985417</v>
      </c>
      <c r="I18" s="11">
        <f t="shared" si="1"/>
        <v>7.0425964526202662</v>
      </c>
      <c r="J18" s="11">
        <f t="shared" si="2"/>
        <v>7.1595521169509748</v>
      </c>
      <c r="K18" s="12">
        <f t="shared" si="3"/>
        <v>5.9979806842822079</v>
      </c>
    </row>
    <row r="19" spans="1:11" x14ac:dyDescent="0.3">
      <c r="A19" s="8">
        <v>15</v>
      </c>
      <c r="B19" s="8"/>
      <c r="C19" s="8">
        <v>3</v>
      </c>
      <c r="D19" s="7">
        <v>8</v>
      </c>
      <c r="E19" s="13">
        <f t="shared" si="5"/>
        <v>7.15</v>
      </c>
      <c r="F19" s="14"/>
      <c r="G19" s="15"/>
      <c r="H19" s="10">
        <f t="shared" si="0"/>
        <v>1.0933488421606843</v>
      </c>
      <c r="I19" s="11">
        <f t="shared" si="1"/>
        <v>7.3169693802303195</v>
      </c>
      <c r="J19" s="11">
        <f t="shared" si="2"/>
        <v>7.3066908328111513</v>
      </c>
      <c r="K19" s="12">
        <f t="shared" si="3"/>
        <v>7.988761962080158</v>
      </c>
    </row>
    <row r="20" spans="1:11" x14ac:dyDescent="0.3">
      <c r="A20" s="8">
        <v>16</v>
      </c>
      <c r="B20" s="8"/>
      <c r="C20" s="8">
        <v>4</v>
      </c>
      <c r="D20" s="7">
        <v>8.4</v>
      </c>
      <c r="E20" s="8"/>
      <c r="F20" s="14"/>
      <c r="G20" s="15"/>
      <c r="H20" s="10">
        <f t="shared" si="0"/>
        <v>1.1433051426610321</v>
      </c>
      <c r="I20" s="11">
        <f t="shared" si="1"/>
        <v>7.3471199302480859</v>
      </c>
      <c r="J20" s="11">
        <f t="shared" si="2"/>
        <v>7.4538295486713277</v>
      </c>
      <c r="K20" s="12">
        <f t="shared" si="3"/>
        <v>8.5220016555146891</v>
      </c>
    </row>
    <row r="21" spans="1:11" x14ac:dyDescent="0.3">
      <c r="A21" s="8">
        <v>17</v>
      </c>
      <c r="B21" s="8" t="s">
        <v>9</v>
      </c>
      <c r="C21" s="8">
        <v>1</v>
      </c>
      <c r="D21" s="9"/>
      <c r="E21" s="9"/>
      <c r="F21" s="9"/>
      <c r="G21" s="9"/>
      <c r="H21" s="10">
        <f t="shared" si="0"/>
        <v>0.93220047731596012</v>
      </c>
      <c r="I21" s="11"/>
      <c r="J21" s="11">
        <f>INTERCEPT($I$5:$I$20,$A$5:$A$20)+LINEST($I$5:$I$20,$A$5:$A$20,TRUE,FALSE)*A21</f>
        <v>7.6009682645315042</v>
      </c>
      <c r="K21" s="12">
        <f t="shared" si="3"/>
        <v>7.0856262442597329</v>
      </c>
    </row>
    <row r="22" spans="1:11" x14ac:dyDescent="0.3">
      <c r="A22" s="8">
        <v>18</v>
      </c>
      <c r="B22" s="9"/>
      <c r="C22" s="8">
        <v>2</v>
      </c>
      <c r="D22" s="9"/>
      <c r="E22" s="9"/>
      <c r="F22" s="9"/>
      <c r="G22" s="9"/>
      <c r="H22" s="10">
        <f t="shared" si="0"/>
        <v>0.83775920424985417</v>
      </c>
      <c r="I22" s="11"/>
      <c r="J22" s="11">
        <f>INTERCEPT($I$5:$I$20,$A$5:$A$20)+LINEST($I$5:$I$20,$A$5:$A$20,TRUE,FALSE)*A22</f>
        <v>7.7481069803916807</v>
      </c>
      <c r="K22" s="12">
        <f t="shared" si="3"/>
        <v>6.4910479383356749</v>
      </c>
    </row>
    <row r="23" spans="1:11" x14ac:dyDescent="0.3">
      <c r="A23" s="8">
        <v>19</v>
      </c>
      <c r="B23" s="9"/>
      <c r="C23" s="8">
        <v>3</v>
      </c>
      <c r="D23" s="9"/>
      <c r="E23" s="9"/>
      <c r="F23" s="9"/>
      <c r="G23" s="9"/>
      <c r="H23" s="10">
        <f t="shared" si="0"/>
        <v>1.0933488421606843</v>
      </c>
      <c r="I23" s="11"/>
      <c r="J23" s="11">
        <f>INTERCEPT($I$5:$I$20,$A$5:$A$20)+LINEST($I$5:$I$20,$A$5:$A$20,TRUE,FALSE)*A23</f>
        <v>7.895245696251858</v>
      </c>
      <c r="K23" s="12">
        <f t="shared" si="3"/>
        <v>8.6322577405710952</v>
      </c>
    </row>
    <row r="24" spans="1:11" x14ac:dyDescent="0.3">
      <c r="A24" s="8">
        <v>20</v>
      </c>
      <c r="B24" s="9"/>
      <c r="C24" s="8">
        <v>4</v>
      </c>
      <c r="D24" s="9"/>
      <c r="E24" s="9"/>
      <c r="F24" s="9"/>
      <c r="G24" s="9"/>
      <c r="H24" s="10">
        <f t="shared" si="0"/>
        <v>1.1433051426610321</v>
      </c>
      <c r="I24" s="11"/>
      <c r="J24" s="11">
        <f>INTERCEPT($I$5:$I$20,$A$5:$A$20)+LINEST($I$5:$I$20,$A$5:$A$20,TRUE,FALSE)*A24</f>
        <v>8.0423844121120354</v>
      </c>
      <c r="K24" s="12">
        <f t="shared" si="3"/>
        <v>9.1948994576246115</v>
      </c>
    </row>
  </sheetData>
  <mergeCells count="1"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TIME SERIES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2016-02-23T20:55:35Z</dcterms:created>
  <dcterms:modified xsi:type="dcterms:W3CDTF">2020-02-18T22:19:52Z</dcterms:modified>
</cp:coreProperties>
</file>