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LOGISTIC REGRESSION" sheetId="2" r:id="rId1"/>
  </sheets>
  <definedNames>
    <definedName name="solver_adj" localSheetId="0" hidden="1">'LOGISTIC REGRESSION'!$P$4:$P$5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'LOGISTIC REGRESSION'!$M$14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/>
  <c r="K6"/>
  <c r="K7"/>
  <c r="K8"/>
  <c r="K9"/>
  <c r="K10"/>
  <c r="K11"/>
  <c r="K12"/>
  <c r="K13"/>
  <c r="K4"/>
  <c r="L5"/>
  <c r="L6"/>
  <c r="L7"/>
  <c r="L8"/>
  <c r="L9"/>
  <c r="L10"/>
  <c r="L11"/>
  <c r="L12"/>
  <c r="L13"/>
  <c r="L4"/>
  <c r="H7"/>
  <c r="H8"/>
  <c r="G5"/>
  <c r="G6"/>
  <c r="H6" s="1"/>
  <c r="G7"/>
  <c r="G8"/>
  <c r="G9"/>
  <c r="H9" s="1"/>
  <c r="G10"/>
  <c r="H10" s="1"/>
  <c r="G11"/>
  <c r="G12"/>
  <c r="G13"/>
  <c r="G4"/>
  <c r="H4" s="1"/>
  <c r="F8"/>
  <c r="J8" s="1"/>
  <c r="F10"/>
  <c r="J10" s="1"/>
  <c r="F4"/>
  <c r="J4" s="1"/>
  <c r="D14"/>
  <c r="G14" s="1"/>
  <c r="H14" s="1"/>
  <c r="C14"/>
  <c r="B5"/>
  <c r="B6" s="1"/>
  <c r="B7" s="1"/>
  <c r="B8" s="1"/>
  <c r="B9" s="1"/>
  <c r="B10" s="1"/>
  <c r="B11" s="1"/>
  <c r="B12" s="1"/>
  <c r="B13" s="1"/>
  <c r="F13" s="1"/>
  <c r="J13" s="1"/>
  <c r="M8" l="1"/>
  <c r="F11"/>
  <c r="J11" s="1"/>
  <c r="M11" s="1"/>
  <c r="F6"/>
  <c r="J6" s="1"/>
  <c r="H11"/>
  <c r="F12"/>
  <c r="J12" s="1"/>
  <c r="M12" s="1"/>
  <c r="F7"/>
  <c r="J7" s="1"/>
  <c r="M7" s="1"/>
  <c r="H12"/>
  <c r="M13"/>
  <c r="M4"/>
  <c r="M10"/>
  <c r="M6"/>
  <c r="F9"/>
  <c r="J9" s="1"/>
  <c r="M9" s="1"/>
  <c r="F5"/>
  <c r="J5" s="1"/>
  <c r="M5" s="1"/>
  <c r="H13"/>
  <c r="H5"/>
  <c r="M14" l="1"/>
</calcChain>
</file>

<file path=xl/sharedStrings.xml><?xml version="1.0" encoding="utf-8"?>
<sst xmlns="http://schemas.openxmlformats.org/spreadsheetml/2006/main" count="16" uniqueCount="14">
  <si>
    <t>Coefficients</t>
  </si>
  <si>
    <t>Purchased</t>
  </si>
  <si>
    <t>Not purchased</t>
  </si>
  <si>
    <t>Satisfaction index</t>
  </si>
  <si>
    <t>P(E)</t>
  </si>
  <si>
    <t>Odds(E)</t>
  </si>
  <si>
    <t>TOTAL</t>
  </si>
  <si>
    <t>x</t>
  </si>
  <si>
    <t>y</t>
  </si>
  <si>
    <t>p</t>
  </si>
  <si>
    <t>LL</t>
  </si>
  <si>
    <t>a</t>
  </si>
  <si>
    <t>b</t>
  </si>
  <si>
    <t>B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</si>
</sst>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7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167" fontId="0" fillId="0" borderId="1" xfId="0" applyNumberFormat="1" applyBorder="1"/>
    <xf numFmtId="0" fontId="0" fillId="0" borderId="1" xfId="0" applyFill="1" applyBorder="1" applyAlignment="1">
      <alignment horizontal="center" vertical="center" wrapText="1"/>
    </xf>
    <xf numFmtId="167" fontId="0" fillId="2" borderId="1" xfId="1" applyNumberFormat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9525</xdr:rowOff>
    </xdr:from>
    <xdr:to>
      <xdr:col>9</xdr:col>
      <xdr:colOff>66675</xdr:colOff>
      <xdr:row>19</xdr:row>
      <xdr:rowOff>0</xdr:rowOff>
    </xdr:to>
    <xdr:sp macro="" textlink="">
      <xdr:nvSpPr>
        <xdr:cNvPr id="2" name="Rettangolo arrotondato 1"/>
        <xdr:cNvSpPr/>
      </xdr:nvSpPr>
      <xdr:spPr>
        <a:xfrm>
          <a:off x="333375" y="3057525"/>
          <a:ext cx="5343525" cy="75247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lang="it-IT" sz="1100"/>
            <a:t>- Insert</a:t>
          </a:r>
          <a:r>
            <a:rPr lang="it-IT" sz="1100" baseline="0"/>
            <a:t> regressions coefficients in the table on the left (B4:D13)</a:t>
          </a:r>
        </a:p>
        <a:p>
          <a:pPr algn="l"/>
          <a:r>
            <a:rPr lang="it-IT" sz="1100" baseline="0"/>
            <a:t>- Go to "Data", click on "Solver" and click on "Solve"</a:t>
          </a:r>
        </a:p>
        <a:p>
          <a:pPr algn="l"/>
          <a:r>
            <a:rPr lang="it-IT" sz="1100" baseline="0"/>
            <a:t>- Regression coefficients are in cells P4 (intercept) and P5 (satisfaction index coefficient)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P14"/>
  <sheetViews>
    <sheetView showGridLines="0" tabSelected="1" workbookViewId="0">
      <selection activeCell="P15" sqref="P15"/>
    </sheetView>
  </sheetViews>
  <sheetFormatPr defaultRowHeight="15"/>
  <cols>
    <col min="1" max="1" width="4.42578125" customWidth="1"/>
    <col min="2" max="2" width="11.140625" customWidth="1"/>
    <col min="3" max="4" width="10.7109375" customWidth="1"/>
    <col min="5" max="14" width="9.42578125" customWidth="1"/>
    <col min="15" max="15" width="11.7109375" bestFit="1" customWidth="1"/>
    <col min="16" max="21" width="9.42578125" customWidth="1"/>
  </cols>
  <sheetData>
    <row r="3" spans="2:16" ht="30">
      <c r="B3" s="1" t="s">
        <v>3</v>
      </c>
      <c r="C3" s="1" t="s">
        <v>1</v>
      </c>
      <c r="D3" s="1" t="s">
        <v>2</v>
      </c>
      <c r="F3" s="1" t="s">
        <v>3</v>
      </c>
      <c r="G3" s="1" t="s">
        <v>4</v>
      </c>
      <c r="H3" s="1" t="s">
        <v>5</v>
      </c>
      <c r="J3" s="6" t="s">
        <v>7</v>
      </c>
      <c r="K3" s="6" t="s">
        <v>8</v>
      </c>
      <c r="L3" s="6" t="s">
        <v>9</v>
      </c>
      <c r="M3" s="6" t="s">
        <v>10</v>
      </c>
      <c r="O3" s="2" t="s">
        <v>0</v>
      </c>
      <c r="P3" s="6" t="s">
        <v>13</v>
      </c>
    </row>
    <row r="4" spans="2:16">
      <c r="B4" s="4">
        <v>0.1</v>
      </c>
      <c r="C4" s="7">
        <v>21</v>
      </c>
      <c r="D4" s="7">
        <v>0</v>
      </c>
      <c r="F4" s="2">
        <f>B4</f>
        <v>0.1</v>
      </c>
      <c r="G4" s="2">
        <f>C4/SUM(C4:D4)</f>
        <v>1</v>
      </c>
      <c r="H4" s="3" t="str">
        <f>IFERROR(G4/(1-G4),"∞")</f>
        <v>∞</v>
      </c>
      <c r="J4" s="2">
        <f>F4</f>
        <v>0.1</v>
      </c>
      <c r="K4" s="2">
        <f>G4</f>
        <v>1</v>
      </c>
      <c r="L4" s="2">
        <f>1/(1+EXP(-$P$4-$P$5*J4))</f>
        <v>0.98395192227081962</v>
      </c>
      <c r="M4" s="2">
        <f>(C4+D4)*(K4*LN(L4)+(1-K4)*LN(1-L4))</f>
        <v>-0.33974309469284752</v>
      </c>
      <c r="O4" s="2" t="s">
        <v>11</v>
      </c>
      <c r="P4" s="2">
        <v>4.8374253271113892</v>
      </c>
    </row>
    <row r="5" spans="2:16">
      <c r="B5" s="4">
        <f>B4+0.1</f>
        <v>0.2</v>
      </c>
      <c r="C5" s="7">
        <v>29</v>
      </c>
      <c r="D5" s="7">
        <v>1</v>
      </c>
      <c r="F5" s="2">
        <f t="shared" ref="F5:F13" si="0">B5</f>
        <v>0.2</v>
      </c>
      <c r="G5" s="2">
        <f t="shared" ref="G5:G13" si="1">C5/SUM(C5:D5)</f>
        <v>0.96666666666666667</v>
      </c>
      <c r="H5" s="3">
        <f t="shared" ref="H5:H14" si="2">IFERROR(G5/(1-G5),"∞")</f>
        <v>29.000000000000007</v>
      </c>
      <c r="J5" s="2">
        <f t="shared" ref="J5:J13" si="3">F5</f>
        <v>0.2</v>
      </c>
      <c r="K5" s="2">
        <f t="shared" ref="K5:K13" si="4">G5</f>
        <v>0.96666666666666667</v>
      </c>
      <c r="L5" s="2">
        <f>1/(1+EXP(-$P$4-$P$5*J5))</f>
        <v>0.96753379323408284</v>
      </c>
      <c r="M5" s="2">
        <f>(C5+D5)*(K5*LN(L5)+(1-K5)*LN(1-L5))</f>
        <v>-4.3846983845679119</v>
      </c>
      <c r="O5" s="2" t="s">
        <v>12</v>
      </c>
      <c r="P5" s="2">
        <v>-7.2143736548466695</v>
      </c>
    </row>
    <row r="6" spans="2:16">
      <c r="B6" s="4">
        <f>B5+0.1</f>
        <v>0.30000000000000004</v>
      </c>
      <c r="C6" s="7">
        <v>87</v>
      </c>
      <c r="D6" s="7">
        <v>6</v>
      </c>
      <c r="F6" s="2">
        <f t="shared" si="0"/>
        <v>0.30000000000000004</v>
      </c>
      <c r="G6" s="2">
        <f t="shared" si="1"/>
        <v>0.93548387096774188</v>
      </c>
      <c r="H6" s="3">
        <f t="shared" si="2"/>
        <v>14.499999999999988</v>
      </c>
      <c r="J6" s="2">
        <f t="shared" si="3"/>
        <v>0.30000000000000004</v>
      </c>
      <c r="K6" s="2">
        <f t="shared" si="4"/>
        <v>0.93548387096774188</v>
      </c>
      <c r="L6" s="2">
        <f>1/(1+EXP(-$P$4-$P$5*J6))</f>
        <v>0.93542135132734106</v>
      </c>
      <c r="M6" s="2">
        <f>(C6+D6)*(K6*LN(L6)+(1-K6)*LN(1-L6))</f>
        <v>-22.247192734614728</v>
      </c>
    </row>
    <row r="7" spans="2:16">
      <c r="B7" s="4">
        <f>B6+0.1</f>
        <v>0.4</v>
      </c>
      <c r="C7" s="7">
        <v>75</v>
      </c>
      <c r="D7" s="7">
        <v>11</v>
      </c>
      <c r="F7" s="2">
        <f t="shared" si="0"/>
        <v>0.4</v>
      </c>
      <c r="G7" s="2">
        <f t="shared" si="1"/>
        <v>0.87209302325581395</v>
      </c>
      <c r="H7" s="3">
        <f t="shared" si="2"/>
        <v>6.8181818181818175</v>
      </c>
      <c r="J7" s="2">
        <f t="shared" si="3"/>
        <v>0.4</v>
      </c>
      <c r="K7" s="2">
        <f t="shared" si="4"/>
        <v>0.87209302325581395</v>
      </c>
      <c r="L7" s="2">
        <f>1/(1+EXP(-$P$4-$P$5*J7))</f>
        <v>0.87562926290038401</v>
      </c>
      <c r="M7" s="2">
        <f>(C7+D7)*(K7*LN(L7)+(1-K7)*LN(1-L7))</f>
        <v>-32.890308957383752</v>
      </c>
    </row>
    <row r="8" spans="2:16">
      <c r="B8" s="4">
        <f>B7+0.1</f>
        <v>0.5</v>
      </c>
      <c r="C8" s="7">
        <v>85</v>
      </c>
      <c r="D8" s="7">
        <v>23</v>
      </c>
      <c r="F8" s="2">
        <f t="shared" si="0"/>
        <v>0.5</v>
      </c>
      <c r="G8" s="2">
        <f t="shared" si="1"/>
        <v>0.78703703703703709</v>
      </c>
      <c r="H8" s="3">
        <f t="shared" si="2"/>
        <v>3.6956521739130448</v>
      </c>
      <c r="J8" s="2">
        <f t="shared" si="3"/>
        <v>0.5</v>
      </c>
      <c r="K8" s="2">
        <f t="shared" si="4"/>
        <v>0.78703703703703709</v>
      </c>
      <c r="L8" s="2">
        <f>1/(1+EXP(-$P$4-$P$5*J8))</f>
        <v>0.77386031456691096</v>
      </c>
      <c r="M8" s="2">
        <f>(C8+D8)*(K8*LN(L8)+(1-K8)*LN(1-L8))</f>
        <v>-55.982786024871089</v>
      </c>
    </row>
    <row r="9" spans="2:16">
      <c r="B9" s="4">
        <f>B8+0.1</f>
        <v>0.6</v>
      </c>
      <c r="C9" s="7">
        <v>64</v>
      </c>
      <c r="D9" s="7">
        <v>38</v>
      </c>
      <c r="F9" s="2">
        <f t="shared" si="0"/>
        <v>0.6</v>
      </c>
      <c r="G9" s="2">
        <f t="shared" si="1"/>
        <v>0.62745098039215685</v>
      </c>
      <c r="H9" s="3">
        <f t="shared" si="2"/>
        <v>1.6842105263157894</v>
      </c>
      <c r="J9" s="2">
        <f t="shared" si="3"/>
        <v>0.6</v>
      </c>
      <c r="K9" s="2">
        <f t="shared" si="4"/>
        <v>0.62745098039215685</v>
      </c>
      <c r="L9" s="2">
        <f>1/(1+EXP(-$P$4-$P$5*J9))</f>
        <v>0.62452539031557219</v>
      </c>
      <c r="M9" s="2">
        <f>(C9+D9)*(K9*LN(L9)+(1-K9)*LN(1-L9))</f>
        <v>-67.352299007397576</v>
      </c>
    </row>
    <row r="10" spans="2:16">
      <c r="B10" s="4">
        <f>B9+0.1</f>
        <v>0.7</v>
      </c>
      <c r="C10" s="7">
        <v>53</v>
      </c>
      <c r="D10" s="7">
        <v>73</v>
      </c>
      <c r="F10" s="2">
        <f t="shared" si="0"/>
        <v>0.7</v>
      </c>
      <c r="G10" s="2">
        <f t="shared" si="1"/>
        <v>0.42063492063492064</v>
      </c>
      <c r="H10" s="3">
        <f t="shared" si="2"/>
        <v>0.7260273972602741</v>
      </c>
      <c r="J10" s="2">
        <f t="shared" si="3"/>
        <v>0.7</v>
      </c>
      <c r="K10" s="2">
        <f t="shared" si="4"/>
        <v>0.42063492063492064</v>
      </c>
      <c r="L10" s="2">
        <f>1/(1+EXP(-$P$4-$P$5*J10))</f>
        <v>0.44704033589528175</v>
      </c>
      <c r="M10" s="2">
        <f>(C10+D10)*(K10*LN(L10)+(1-K10)*LN(1-L10))</f>
        <v>-85.920968010188574</v>
      </c>
    </row>
    <row r="11" spans="2:16">
      <c r="B11" s="4">
        <f>B10+0.1</f>
        <v>0.79999999999999993</v>
      </c>
      <c r="C11" s="7">
        <v>31</v>
      </c>
      <c r="D11" s="7">
        <v>81</v>
      </c>
      <c r="F11" s="2">
        <f t="shared" si="0"/>
        <v>0.79999999999999993</v>
      </c>
      <c r="G11" s="2">
        <f t="shared" si="1"/>
        <v>0.2767857142857143</v>
      </c>
      <c r="H11" s="3">
        <f t="shared" si="2"/>
        <v>0.38271604938271608</v>
      </c>
      <c r="J11" s="2">
        <f t="shared" si="3"/>
        <v>0.79999999999999993</v>
      </c>
      <c r="K11" s="2">
        <f t="shared" si="4"/>
        <v>0.2767857142857143</v>
      </c>
      <c r="L11" s="2">
        <f>1/(1+EXP(-$P$4-$P$5*J11))</f>
        <v>0.28209900133820059</v>
      </c>
      <c r="M11" s="2">
        <f>(C11+D11)*(K11*LN(L11)+(1-K11)*LN(1-L11))</f>
        <v>-66.075725182806067</v>
      </c>
    </row>
    <row r="12" spans="2:16">
      <c r="B12" s="4">
        <f>B11+0.1</f>
        <v>0.89999999999999991</v>
      </c>
      <c r="C12" s="7">
        <v>10</v>
      </c>
      <c r="D12" s="7">
        <v>41</v>
      </c>
      <c r="F12" s="2">
        <f t="shared" si="0"/>
        <v>0.89999999999999991</v>
      </c>
      <c r="G12" s="2">
        <f t="shared" si="1"/>
        <v>0.19607843137254902</v>
      </c>
      <c r="H12" s="3">
        <f t="shared" si="2"/>
        <v>0.24390243902439024</v>
      </c>
      <c r="J12" s="2">
        <f t="shared" si="3"/>
        <v>0.89999999999999991</v>
      </c>
      <c r="K12" s="2">
        <f t="shared" si="4"/>
        <v>0.19607843137254902</v>
      </c>
      <c r="L12" s="2">
        <f>1/(1+EXP(-$P$4-$P$5*J12))</f>
        <v>0.16036551761623133</v>
      </c>
      <c r="M12" s="2">
        <f>(C12+D12)*(K12*LN(L12)+(1-K12)*LN(1-L12))</f>
        <v>-25.469329337620724</v>
      </c>
    </row>
    <row r="13" spans="2:16">
      <c r="B13" s="4">
        <f>B12+0.1</f>
        <v>0.99999999999999989</v>
      </c>
      <c r="C13" s="7">
        <v>3</v>
      </c>
      <c r="D13" s="7">
        <v>28</v>
      </c>
      <c r="F13" s="2">
        <f t="shared" si="0"/>
        <v>0.99999999999999989</v>
      </c>
      <c r="G13" s="2">
        <f t="shared" si="1"/>
        <v>9.6774193548387094E-2</v>
      </c>
      <c r="H13" s="3">
        <f t="shared" si="2"/>
        <v>0.10714285714285714</v>
      </c>
      <c r="J13" s="2">
        <f t="shared" si="3"/>
        <v>0.99999999999999989</v>
      </c>
      <c r="K13" s="2">
        <f t="shared" si="4"/>
        <v>9.6774193548387094E-2</v>
      </c>
      <c r="L13" s="2">
        <f>1/(1+EXP(-$P$4-$P$5*J13))</f>
        <v>8.4947476240185241E-2</v>
      </c>
      <c r="M13" s="2">
        <f>(C13+D13)*(K13*LN(L13)+(1-K13)*LN(1-L13))</f>
        <v>-9.8828331656812001</v>
      </c>
    </row>
    <row r="14" spans="2:16">
      <c r="B14" s="2" t="s">
        <v>6</v>
      </c>
      <c r="C14" s="5">
        <f>SUM(C4:C13)</f>
        <v>458</v>
      </c>
      <c r="D14" s="5">
        <f>SUM(D4:D13)</f>
        <v>302</v>
      </c>
      <c r="F14" s="2" t="s">
        <v>6</v>
      </c>
      <c r="G14" s="2">
        <f t="shared" ref="G14" si="5">C14/SUM(C14:D14)</f>
        <v>0.60263157894736841</v>
      </c>
      <c r="H14" s="3">
        <f t="shared" si="2"/>
        <v>1.5165562913907285</v>
      </c>
      <c r="M14">
        <f>SUM(M4:M13)</f>
        <v>-370.54588389982445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LOGISTIC REGRESSION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</cp:lastModifiedBy>
  <dcterms:created xsi:type="dcterms:W3CDTF">2016-04-24T15:10:00Z</dcterms:created>
  <dcterms:modified xsi:type="dcterms:W3CDTF">2016-06-26T16:47:16Z</dcterms:modified>
</cp:coreProperties>
</file>