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templates\"/>
    </mc:Choice>
  </mc:AlternateContent>
  <bookViews>
    <workbookView xWindow="0" yWindow="0" windowWidth="20490" windowHeight="7755"/>
  </bookViews>
  <sheets>
    <sheet name="SCHEIRER-RAY-HA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L36" i="1" s="1"/>
  <c r="K37" i="1"/>
  <c r="L37" i="1" s="1"/>
  <c r="K35" i="1"/>
  <c r="L35" i="1" s="1"/>
  <c r="J36" i="1"/>
  <c r="J37" i="1"/>
  <c r="J35" i="1"/>
  <c r="J3" i="1" l="1"/>
  <c r="K3" i="1"/>
  <c r="L3" i="1"/>
  <c r="J4" i="1"/>
  <c r="K4" i="1"/>
  <c r="L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</calcChain>
</file>

<file path=xl/sharedStrings.xml><?xml version="1.0" encoding="utf-8"?>
<sst xmlns="http://schemas.openxmlformats.org/spreadsheetml/2006/main" count="62" uniqueCount="31">
  <si>
    <t>PRODUCT A</t>
  </si>
  <si>
    <t>PRODUCT B</t>
  </si>
  <si>
    <t>PRODUCT C</t>
  </si>
  <si>
    <t>PRODUCT D</t>
  </si>
  <si>
    <t>ADVERT 1</t>
  </si>
  <si>
    <t>ADVERT 2</t>
  </si>
  <si>
    <t>ADVERT 3</t>
  </si>
  <si>
    <t>F</t>
  </si>
  <si>
    <t>Total</t>
  </si>
  <si>
    <t>H</t>
  </si>
  <si>
    <t>SUMMARY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</si>
  <si>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</si>
  <si>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</si>
  <si>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</si>
  <si>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</si>
  <si>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</si>
  <si>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</si>
  <si>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</si>
  <si>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</si>
  <si>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</si>
  <si>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P-value</t>
  </si>
  <si>
    <t>F crit</t>
  </si>
  <si>
    <t>Rows</t>
  </si>
  <si>
    <t>Columns</t>
  </si>
  <si>
    <t>Inter</t>
  </si>
  <si>
    <t>Within</t>
  </si>
  <si>
    <t>sig</t>
  </si>
  <si>
    <t>Alpha</t>
  </si>
  <si>
    <t xml:space="preserve">p-value </t>
  </si>
  <si>
    <t>Scheirer-Ray-Hare test</t>
  </si>
  <si>
    <t>Anova: Two-Factor With Replication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</si>
</sst>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" xfId="0" applyBorder="1" applyAlignment="1"/>
    <xf numFmtId="0" fontId="0" fillId="0" borderId="0" xfId="0" applyFill="1" applyBorder="1" applyAlignment="1"/>
    <xf numFmtId="0" fontId="0" fillId="0" borderId="10" xfId="0" applyFill="1" applyBorder="1" applyAlignment="1"/>
    <xf numFmtId="0" fontId="1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right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7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</xdr:row>
      <xdr:rowOff>66675</xdr:rowOff>
    </xdr:from>
    <xdr:to>
      <xdr:col>7</xdr:col>
      <xdr:colOff>523875</xdr:colOff>
      <xdr:row>29</xdr:row>
      <xdr:rowOff>95250</xdr:rowOff>
    </xdr:to>
    <xdr:sp macro="" textlink="">
      <xdr:nvSpPr>
        <xdr:cNvPr id="2" name="Rectángulo 1"/>
        <xdr:cNvSpPr/>
      </xdr:nvSpPr>
      <xdr:spPr>
        <a:xfrm>
          <a:off x="771525" y="3905250"/>
          <a:ext cx="5086350" cy="17526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 data in C3:F17</a:t>
          </a:r>
          <a:r>
            <a:rPr lang="es-ES" sz="1100" baseline="0"/>
            <a:t> or adap the table to the available data (remeber to modify also the functions on the ranking table)</a:t>
          </a:r>
        </a:p>
        <a:p>
          <a:pPr algn="l"/>
          <a:r>
            <a:rPr lang="es-ES" sz="1100" baseline="0"/>
            <a:t>- go to data, data analysis and choose "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Anova: Two-Factor With Replication" and select the data in the ranking table</a:t>
          </a:r>
        </a:p>
        <a:p>
          <a:pPr algn="l"/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 that the functions in the table J34:L37 refers to the right cells</a:t>
          </a:r>
        </a:p>
        <a:p>
          <a:pPr algn="l"/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 test is significant if p-value &lt; 0.05 for each parameter (rows, columns, and the intersection)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7"/>
  <sheetViews>
    <sheetView showGridLines="0" tabSelected="1" zoomScale="60" zoomScaleNormal="60" workbookViewId="0">
      <selection activeCell="I30" sqref="I30:T38"/>
    </sheetView>
  </sheetViews>
  <sheetFormatPr baseColWidth="10" defaultRowHeight="15" x14ac:dyDescent="0.25"/>
  <cols>
    <col min="14" max="20" width="17.42578125" customWidth="1"/>
  </cols>
  <sheetData>
    <row r="2" spans="2:19" x14ac:dyDescent="0.25">
      <c r="C2" s="10" t="s">
        <v>0</v>
      </c>
      <c r="D2" s="10" t="s">
        <v>1</v>
      </c>
      <c r="E2" s="10" t="s">
        <v>2</v>
      </c>
      <c r="F2" s="10" t="s">
        <v>3</v>
      </c>
      <c r="I2" s="10" t="s">
        <v>0</v>
      </c>
      <c r="J2" s="10" t="s">
        <v>1</v>
      </c>
      <c r="K2" s="10" t="s">
        <v>2</v>
      </c>
      <c r="L2" s="10" t="s">
        <v>3</v>
      </c>
      <c r="N2" t="s">
        <v>30</v>
      </c>
    </row>
    <row r="3" spans="2:19" x14ac:dyDescent="0.25">
      <c r="B3" s="11" t="s">
        <v>4</v>
      </c>
      <c r="C3" s="21">
        <v>123</v>
      </c>
      <c r="D3" s="22">
        <v>128</v>
      </c>
      <c r="E3" s="21">
        <v>166</v>
      </c>
      <c r="F3" s="23">
        <v>151</v>
      </c>
      <c r="H3" s="11" t="s">
        <v>4</v>
      </c>
      <c r="I3" s="7">
        <f>_xlfn.RANK.AVG(C3,$C$3:$F$17,1)</f>
        <v>8</v>
      </c>
      <c r="J3" s="1">
        <f t="shared" ref="J3:L17" si="0">_xlfn.RANK.AVG(D3,$C$3:$F$17,1)</f>
        <v>11</v>
      </c>
      <c r="K3" s="7">
        <f t="shared" si="0"/>
        <v>33</v>
      </c>
      <c r="L3" s="2">
        <f t="shared" si="0"/>
        <v>23</v>
      </c>
    </row>
    <row r="4" spans="2:19" x14ac:dyDescent="0.25">
      <c r="B4" s="11"/>
      <c r="C4" s="24">
        <v>156</v>
      </c>
      <c r="D4" s="25">
        <v>150</v>
      </c>
      <c r="E4" s="24">
        <v>178</v>
      </c>
      <c r="F4" s="26">
        <v>125</v>
      </c>
      <c r="H4" s="11"/>
      <c r="I4" s="8">
        <f t="shared" ref="I4:I17" si="1">_xlfn.RANK.AVG(C4,$C$3:$F$17,1)</f>
        <v>28.5</v>
      </c>
      <c r="J4" s="3">
        <f t="shared" si="0"/>
        <v>22</v>
      </c>
      <c r="K4" s="8">
        <f t="shared" si="0"/>
        <v>45.5</v>
      </c>
      <c r="L4" s="4">
        <f t="shared" si="0"/>
        <v>9</v>
      </c>
      <c r="N4" t="s">
        <v>10</v>
      </c>
      <c r="O4" t="s">
        <v>0</v>
      </c>
      <c r="P4" t="s">
        <v>1</v>
      </c>
      <c r="Q4" t="s">
        <v>2</v>
      </c>
      <c r="R4" t="s">
        <v>3</v>
      </c>
      <c r="S4" t="s">
        <v>8</v>
      </c>
    </row>
    <row r="5" spans="2:19" ht="15.75" thickBot="1" x14ac:dyDescent="0.3">
      <c r="B5" s="11"/>
      <c r="C5" s="24">
        <v>112</v>
      </c>
      <c r="D5" s="25">
        <v>174</v>
      </c>
      <c r="E5" s="24">
        <v>187</v>
      </c>
      <c r="F5" s="26">
        <v>117</v>
      </c>
      <c r="H5" s="11"/>
      <c r="I5" s="8">
        <f t="shared" si="1"/>
        <v>3</v>
      </c>
      <c r="J5" s="3">
        <f t="shared" si="0"/>
        <v>40</v>
      </c>
      <c r="K5" s="8">
        <f t="shared" si="0"/>
        <v>52.5</v>
      </c>
      <c r="L5" s="4">
        <f t="shared" si="0"/>
        <v>5</v>
      </c>
      <c r="N5" s="15" t="s">
        <v>4</v>
      </c>
      <c r="O5" s="15"/>
      <c r="P5" s="15"/>
      <c r="Q5" s="15"/>
      <c r="R5" s="15"/>
      <c r="S5" s="15"/>
    </row>
    <row r="6" spans="2:19" x14ac:dyDescent="0.25">
      <c r="B6" s="11"/>
      <c r="C6" s="24">
        <v>100</v>
      </c>
      <c r="D6" s="25">
        <v>116</v>
      </c>
      <c r="E6" s="24">
        <v>153</v>
      </c>
      <c r="F6" s="26">
        <v>155</v>
      </c>
      <c r="H6" s="11"/>
      <c r="I6" s="8">
        <f t="shared" si="1"/>
        <v>1</v>
      </c>
      <c r="J6" s="3">
        <f t="shared" si="0"/>
        <v>4</v>
      </c>
      <c r="K6" s="8">
        <f t="shared" si="0"/>
        <v>24</v>
      </c>
      <c r="L6" s="4">
        <f t="shared" si="0"/>
        <v>26.5</v>
      </c>
      <c r="N6" s="12" t="s">
        <v>11</v>
      </c>
      <c r="O6" s="12">
        <v>5</v>
      </c>
      <c r="P6" s="12">
        <v>5</v>
      </c>
      <c r="Q6" s="12">
        <v>5</v>
      </c>
      <c r="R6" s="12">
        <v>5</v>
      </c>
      <c r="S6" s="12">
        <v>20</v>
      </c>
    </row>
    <row r="7" spans="2:19" x14ac:dyDescent="0.25">
      <c r="B7" s="11"/>
      <c r="C7" s="27">
        <v>168</v>
      </c>
      <c r="D7" s="28">
        <v>109</v>
      </c>
      <c r="E7" s="27">
        <v>195</v>
      </c>
      <c r="F7" s="29">
        <v>158</v>
      </c>
      <c r="H7" s="11"/>
      <c r="I7" s="9">
        <f t="shared" si="1"/>
        <v>36.5</v>
      </c>
      <c r="J7" s="5">
        <f t="shared" si="0"/>
        <v>2</v>
      </c>
      <c r="K7" s="9">
        <f t="shared" si="0"/>
        <v>59</v>
      </c>
      <c r="L7" s="6">
        <f t="shared" si="0"/>
        <v>30</v>
      </c>
      <c r="N7" s="12" t="s">
        <v>12</v>
      </c>
      <c r="O7" s="12">
        <v>77</v>
      </c>
      <c r="P7" s="12">
        <v>79</v>
      </c>
      <c r="Q7" s="12">
        <v>214</v>
      </c>
      <c r="R7" s="12">
        <v>93.5</v>
      </c>
      <c r="S7" s="12">
        <v>463.5</v>
      </c>
    </row>
    <row r="8" spans="2:19" x14ac:dyDescent="0.25">
      <c r="B8" s="11" t="s">
        <v>5</v>
      </c>
      <c r="C8" s="21">
        <v>135</v>
      </c>
      <c r="D8" s="22">
        <v>175</v>
      </c>
      <c r="E8" s="21">
        <v>140</v>
      </c>
      <c r="F8" s="23">
        <v>167</v>
      </c>
      <c r="H8" s="11" t="s">
        <v>5</v>
      </c>
      <c r="I8" s="7">
        <f t="shared" si="1"/>
        <v>15</v>
      </c>
      <c r="J8" s="1">
        <f t="shared" si="0"/>
        <v>41.5</v>
      </c>
      <c r="K8" s="7">
        <f t="shared" si="0"/>
        <v>17</v>
      </c>
      <c r="L8" s="2">
        <f t="shared" si="0"/>
        <v>34.5</v>
      </c>
      <c r="N8" s="12" t="s">
        <v>13</v>
      </c>
      <c r="O8" s="12">
        <v>15.4</v>
      </c>
      <c r="P8" s="12">
        <v>15.8</v>
      </c>
      <c r="Q8" s="12">
        <v>42.8</v>
      </c>
      <c r="R8" s="12">
        <v>18.7</v>
      </c>
      <c r="S8" s="12">
        <v>23.175000000000001</v>
      </c>
    </row>
    <row r="9" spans="2:19" x14ac:dyDescent="0.25">
      <c r="B9" s="11"/>
      <c r="C9" s="24">
        <v>130</v>
      </c>
      <c r="D9" s="25">
        <v>132</v>
      </c>
      <c r="E9" s="24">
        <v>145</v>
      </c>
      <c r="F9" s="26">
        <v>183</v>
      </c>
      <c r="H9" s="11"/>
      <c r="I9" s="8">
        <f t="shared" si="1"/>
        <v>12</v>
      </c>
      <c r="J9" s="3">
        <f t="shared" si="0"/>
        <v>14</v>
      </c>
      <c r="K9" s="8">
        <f t="shared" si="0"/>
        <v>19</v>
      </c>
      <c r="L9" s="4">
        <f t="shared" si="0"/>
        <v>48</v>
      </c>
      <c r="N9" s="12" t="s">
        <v>14</v>
      </c>
      <c r="O9" s="12">
        <v>258.17500000000001</v>
      </c>
      <c r="P9" s="12">
        <v>244.2</v>
      </c>
      <c r="Q9" s="12">
        <v>203.32499999999982</v>
      </c>
      <c r="R9" s="12">
        <v>122.19999999999999</v>
      </c>
      <c r="S9" s="12">
        <v>311.13881578947371</v>
      </c>
    </row>
    <row r="10" spans="2:19" x14ac:dyDescent="0.25">
      <c r="B10" s="11"/>
      <c r="C10" s="24">
        <v>176</v>
      </c>
      <c r="D10" s="25">
        <v>120</v>
      </c>
      <c r="E10" s="24">
        <v>159</v>
      </c>
      <c r="F10" s="26">
        <v>142</v>
      </c>
      <c r="H10" s="11"/>
      <c r="I10" s="8">
        <f t="shared" si="1"/>
        <v>43.5</v>
      </c>
      <c r="J10" s="3">
        <f t="shared" si="0"/>
        <v>6.5</v>
      </c>
      <c r="K10" s="8">
        <f t="shared" si="0"/>
        <v>31</v>
      </c>
      <c r="L10" s="4">
        <f t="shared" si="0"/>
        <v>18</v>
      </c>
      <c r="N10" s="12"/>
      <c r="O10" s="12"/>
      <c r="P10" s="12"/>
      <c r="Q10" s="12"/>
      <c r="R10" s="12"/>
      <c r="S10" s="12"/>
    </row>
    <row r="11" spans="2:19" ht="15.75" thickBot="1" x14ac:dyDescent="0.3">
      <c r="B11" s="11"/>
      <c r="C11" s="24">
        <v>120</v>
      </c>
      <c r="D11" s="25">
        <v>187</v>
      </c>
      <c r="E11" s="24">
        <v>131</v>
      </c>
      <c r="F11" s="26">
        <v>167</v>
      </c>
      <c r="H11" s="11"/>
      <c r="I11" s="8">
        <f t="shared" si="1"/>
        <v>6.5</v>
      </c>
      <c r="J11" s="3">
        <f t="shared" si="0"/>
        <v>52.5</v>
      </c>
      <c r="K11" s="8">
        <f t="shared" si="0"/>
        <v>13</v>
      </c>
      <c r="L11" s="4">
        <f t="shared" si="0"/>
        <v>34.5</v>
      </c>
      <c r="N11" s="15" t="s">
        <v>5</v>
      </c>
      <c r="O11" s="15"/>
      <c r="P11" s="15"/>
      <c r="Q11" s="15"/>
      <c r="R11" s="15"/>
      <c r="S11" s="15"/>
    </row>
    <row r="12" spans="2:19" x14ac:dyDescent="0.25">
      <c r="B12" s="11"/>
      <c r="C12" s="27">
        <v>155</v>
      </c>
      <c r="D12" s="28">
        <v>184</v>
      </c>
      <c r="E12" s="27">
        <v>126</v>
      </c>
      <c r="F12" s="29">
        <v>168</v>
      </c>
      <c r="H12" s="11"/>
      <c r="I12" s="9">
        <f t="shared" si="1"/>
        <v>26.5</v>
      </c>
      <c r="J12" s="5">
        <f t="shared" si="0"/>
        <v>49</v>
      </c>
      <c r="K12" s="9">
        <f t="shared" si="0"/>
        <v>10</v>
      </c>
      <c r="L12" s="6">
        <f t="shared" si="0"/>
        <v>36.5</v>
      </c>
      <c r="N12" s="12" t="s">
        <v>11</v>
      </c>
      <c r="O12" s="12">
        <v>5</v>
      </c>
      <c r="P12" s="12">
        <v>5</v>
      </c>
      <c r="Q12" s="12">
        <v>5</v>
      </c>
      <c r="R12" s="12">
        <v>5</v>
      </c>
      <c r="S12" s="12">
        <v>20</v>
      </c>
    </row>
    <row r="13" spans="2:19" x14ac:dyDescent="0.25">
      <c r="B13" s="11" t="s">
        <v>6</v>
      </c>
      <c r="C13" s="21">
        <v>156</v>
      </c>
      <c r="D13" s="22">
        <v>186</v>
      </c>
      <c r="E13" s="21">
        <v>185</v>
      </c>
      <c r="F13" s="23">
        <v>175</v>
      </c>
      <c r="H13" s="11" t="s">
        <v>6</v>
      </c>
      <c r="I13" s="7">
        <f t="shared" si="1"/>
        <v>28.5</v>
      </c>
      <c r="J13" s="1">
        <f t="shared" si="0"/>
        <v>51</v>
      </c>
      <c r="K13" s="7">
        <f t="shared" si="0"/>
        <v>50</v>
      </c>
      <c r="L13" s="2">
        <f t="shared" si="0"/>
        <v>41.5</v>
      </c>
      <c r="N13" s="12" t="s">
        <v>12</v>
      </c>
      <c r="O13" s="12">
        <v>103.5</v>
      </c>
      <c r="P13" s="12">
        <v>163.5</v>
      </c>
      <c r="Q13" s="12">
        <v>90</v>
      </c>
      <c r="R13" s="12">
        <v>171.5</v>
      </c>
      <c r="S13" s="12">
        <v>528.5</v>
      </c>
    </row>
    <row r="14" spans="2:19" x14ac:dyDescent="0.25">
      <c r="B14" s="11"/>
      <c r="C14" s="24">
        <v>180</v>
      </c>
      <c r="D14" s="25">
        <v>138</v>
      </c>
      <c r="E14" s="24">
        <v>206</v>
      </c>
      <c r="F14" s="26">
        <v>173</v>
      </c>
      <c r="H14" s="11"/>
      <c r="I14" s="8">
        <f t="shared" si="1"/>
        <v>47</v>
      </c>
      <c r="J14" s="3">
        <f t="shared" si="0"/>
        <v>16</v>
      </c>
      <c r="K14" s="8">
        <f t="shared" si="0"/>
        <v>60</v>
      </c>
      <c r="L14" s="4">
        <f t="shared" si="0"/>
        <v>39</v>
      </c>
      <c r="N14" s="12" t="s">
        <v>13</v>
      </c>
      <c r="O14" s="12">
        <v>20.7</v>
      </c>
      <c r="P14" s="12">
        <v>32.700000000000003</v>
      </c>
      <c r="Q14" s="12">
        <v>18</v>
      </c>
      <c r="R14" s="12">
        <v>34.299999999999997</v>
      </c>
      <c r="S14" s="12">
        <v>26.425000000000001</v>
      </c>
    </row>
    <row r="15" spans="2:19" x14ac:dyDescent="0.25">
      <c r="B15" s="11"/>
      <c r="C15" s="24">
        <v>147</v>
      </c>
      <c r="D15" s="25">
        <v>178</v>
      </c>
      <c r="E15" s="24">
        <v>188</v>
      </c>
      <c r="F15" s="26">
        <v>154</v>
      </c>
      <c r="H15" s="11"/>
      <c r="I15" s="8">
        <f t="shared" si="1"/>
        <v>21</v>
      </c>
      <c r="J15" s="3">
        <f t="shared" si="0"/>
        <v>45.5</v>
      </c>
      <c r="K15" s="8">
        <f t="shared" si="0"/>
        <v>54.5</v>
      </c>
      <c r="L15" s="4">
        <f t="shared" si="0"/>
        <v>25</v>
      </c>
      <c r="N15" s="12" t="s">
        <v>14</v>
      </c>
      <c r="O15" s="12">
        <v>215.82500000000005</v>
      </c>
      <c r="P15" s="12">
        <v>442.82500000000005</v>
      </c>
      <c r="Q15" s="12">
        <v>65</v>
      </c>
      <c r="R15" s="12">
        <v>114.57500000000005</v>
      </c>
      <c r="S15" s="12">
        <v>230.45460526315793</v>
      </c>
    </row>
    <row r="16" spans="2:19" x14ac:dyDescent="0.25">
      <c r="B16" s="11"/>
      <c r="C16" s="24">
        <v>146</v>
      </c>
      <c r="D16" s="25">
        <v>176</v>
      </c>
      <c r="E16" s="24">
        <v>165</v>
      </c>
      <c r="F16" s="26">
        <v>191</v>
      </c>
      <c r="H16" s="11"/>
      <c r="I16" s="8">
        <f t="shared" si="1"/>
        <v>20</v>
      </c>
      <c r="J16" s="3">
        <f t="shared" si="0"/>
        <v>43.5</v>
      </c>
      <c r="K16" s="8">
        <f t="shared" si="0"/>
        <v>32</v>
      </c>
      <c r="L16" s="4">
        <f t="shared" si="0"/>
        <v>57</v>
      </c>
      <c r="N16" s="12"/>
      <c r="O16" s="12"/>
      <c r="P16" s="12"/>
      <c r="Q16" s="12"/>
      <c r="R16" s="12"/>
      <c r="S16" s="12"/>
    </row>
    <row r="17" spans="2:20" ht="15.75" thickBot="1" x14ac:dyDescent="0.3">
      <c r="B17" s="11"/>
      <c r="C17" s="27">
        <v>193</v>
      </c>
      <c r="D17" s="28">
        <v>190</v>
      </c>
      <c r="E17" s="27">
        <v>188</v>
      </c>
      <c r="F17" s="29">
        <v>169</v>
      </c>
      <c r="H17" s="11"/>
      <c r="I17" s="9">
        <f t="shared" si="1"/>
        <v>58</v>
      </c>
      <c r="J17" s="5">
        <f t="shared" si="0"/>
        <v>56</v>
      </c>
      <c r="K17" s="9">
        <f t="shared" si="0"/>
        <v>54.5</v>
      </c>
      <c r="L17" s="6">
        <f t="shared" si="0"/>
        <v>38</v>
      </c>
      <c r="N17" s="15" t="s">
        <v>6</v>
      </c>
      <c r="O17" s="15"/>
      <c r="P17" s="15"/>
      <c r="Q17" s="15"/>
      <c r="R17" s="15"/>
      <c r="S17" s="15"/>
    </row>
    <row r="18" spans="2:20" x14ac:dyDescent="0.25">
      <c r="N18" s="12" t="s">
        <v>11</v>
      </c>
      <c r="O18" s="12">
        <v>5</v>
      </c>
      <c r="P18" s="12">
        <v>5</v>
      </c>
      <c r="Q18" s="12">
        <v>5</v>
      </c>
      <c r="R18" s="12">
        <v>5</v>
      </c>
      <c r="S18" s="12">
        <v>20</v>
      </c>
    </row>
    <row r="19" spans="2:20" x14ac:dyDescent="0.25">
      <c r="N19" s="12" t="s">
        <v>12</v>
      </c>
      <c r="O19" s="12">
        <v>174.5</v>
      </c>
      <c r="P19" s="12">
        <v>212</v>
      </c>
      <c r="Q19" s="12">
        <v>251</v>
      </c>
      <c r="R19" s="12">
        <v>200.5</v>
      </c>
      <c r="S19" s="12">
        <v>838</v>
      </c>
    </row>
    <row r="20" spans="2:20" x14ac:dyDescent="0.25">
      <c r="N20" s="12" t="s">
        <v>13</v>
      </c>
      <c r="O20" s="12">
        <v>34.9</v>
      </c>
      <c r="P20" s="12">
        <v>42.4</v>
      </c>
      <c r="Q20" s="12">
        <v>50.2</v>
      </c>
      <c r="R20" s="12">
        <v>40.1</v>
      </c>
      <c r="S20" s="12">
        <v>41.9</v>
      </c>
    </row>
    <row r="21" spans="2:20" x14ac:dyDescent="0.25">
      <c r="N21" s="12" t="s">
        <v>14</v>
      </c>
      <c r="O21" s="12">
        <v>284.04999999999995</v>
      </c>
      <c r="P21" s="12">
        <v>241.67500000000018</v>
      </c>
      <c r="Q21" s="12">
        <v>116.07499999999982</v>
      </c>
      <c r="R21" s="12">
        <v>130.29999999999995</v>
      </c>
      <c r="S21" s="12">
        <v>194.48947368421068</v>
      </c>
    </row>
    <row r="22" spans="2:20" x14ac:dyDescent="0.25">
      <c r="N22" s="12"/>
      <c r="O22" s="12"/>
      <c r="P22" s="12"/>
      <c r="Q22" s="12"/>
      <c r="R22" s="12"/>
      <c r="S22" s="12"/>
    </row>
    <row r="23" spans="2:20" ht="15.75" thickBot="1" x14ac:dyDescent="0.3">
      <c r="N23" s="15" t="s">
        <v>8</v>
      </c>
      <c r="O23" s="15"/>
      <c r="P23" s="15"/>
      <c r="Q23" s="15"/>
      <c r="R23" s="15"/>
    </row>
    <row r="24" spans="2:20" x14ac:dyDescent="0.25">
      <c r="N24" s="12" t="s">
        <v>11</v>
      </c>
      <c r="O24" s="12">
        <v>15</v>
      </c>
      <c r="P24" s="12">
        <v>15</v>
      </c>
      <c r="Q24" s="12">
        <v>15</v>
      </c>
      <c r="R24" s="12">
        <v>15</v>
      </c>
    </row>
    <row r="25" spans="2:20" x14ac:dyDescent="0.25">
      <c r="N25" s="12" t="s">
        <v>12</v>
      </c>
      <c r="O25" s="12">
        <v>355</v>
      </c>
      <c r="P25" s="12">
        <v>454.5</v>
      </c>
      <c r="Q25" s="12">
        <v>555</v>
      </c>
      <c r="R25" s="12">
        <v>465.5</v>
      </c>
    </row>
    <row r="26" spans="2:20" x14ac:dyDescent="0.25">
      <c r="N26" s="12" t="s">
        <v>13</v>
      </c>
      <c r="O26" s="12">
        <v>23.666666666666668</v>
      </c>
      <c r="P26" s="12">
        <v>30.3</v>
      </c>
      <c r="Q26" s="12">
        <v>37</v>
      </c>
      <c r="R26" s="12">
        <v>31.033333333333335</v>
      </c>
    </row>
    <row r="27" spans="2:20" x14ac:dyDescent="0.25">
      <c r="N27" s="12" t="s">
        <v>14</v>
      </c>
      <c r="O27" s="12">
        <v>289.20238095238102</v>
      </c>
      <c r="P27" s="12">
        <v>394.77857142857141</v>
      </c>
      <c r="Q27" s="12">
        <v>313</v>
      </c>
      <c r="R27" s="12">
        <v>192.37380952380954</v>
      </c>
    </row>
    <row r="28" spans="2:20" x14ac:dyDescent="0.25">
      <c r="N28" s="12"/>
      <c r="O28" s="12"/>
      <c r="P28" s="12"/>
      <c r="Q28" s="12"/>
      <c r="R28" s="12"/>
    </row>
    <row r="30" spans="2:20" ht="15.75" thickBot="1" x14ac:dyDescent="0.3">
      <c r="J30" t="s">
        <v>29</v>
      </c>
      <c r="N30" t="s">
        <v>15</v>
      </c>
    </row>
    <row r="31" spans="2:20" s="16" customFormat="1" x14ac:dyDescent="0.25">
      <c r="J31"/>
      <c r="K31"/>
      <c r="L31"/>
      <c r="N31" s="14" t="s">
        <v>16</v>
      </c>
      <c r="O31" s="14" t="s">
        <v>17</v>
      </c>
      <c r="P31" s="14" t="s">
        <v>18</v>
      </c>
      <c r="Q31" s="14" t="s">
        <v>19</v>
      </c>
      <c r="R31" s="14" t="s">
        <v>7</v>
      </c>
      <c r="S31" s="14" t="s">
        <v>20</v>
      </c>
      <c r="T31" s="14" t="s">
        <v>21</v>
      </c>
    </row>
    <row r="32" spans="2:20" x14ac:dyDescent="0.25">
      <c r="J32" s="20" t="s">
        <v>27</v>
      </c>
      <c r="K32" s="10">
        <v>0.05</v>
      </c>
      <c r="N32" s="12" t="s">
        <v>22</v>
      </c>
      <c r="O32" s="12">
        <v>4004.4249999999993</v>
      </c>
      <c r="P32" s="12">
        <v>2</v>
      </c>
      <c r="Q32" s="12">
        <v>2002.2124999999996</v>
      </c>
      <c r="R32" s="12">
        <v>9.854115186252292</v>
      </c>
      <c r="S32" s="12">
        <v>2.5965373876970046E-4</v>
      </c>
      <c r="T32" s="12">
        <v>3.1907273359284987</v>
      </c>
    </row>
    <row r="33" spans="9:20" x14ac:dyDescent="0.25">
      <c r="N33" s="12" t="s">
        <v>23</v>
      </c>
      <c r="O33" s="12">
        <v>1339.0333333333328</v>
      </c>
      <c r="P33" s="12">
        <v>3</v>
      </c>
      <c r="Q33" s="12">
        <v>446.34444444444426</v>
      </c>
      <c r="R33" s="12">
        <v>2.1967346464470388</v>
      </c>
      <c r="S33" s="12">
        <v>0.10056819461085006</v>
      </c>
      <c r="T33" s="12">
        <v>2.7980606354356103</v>
      </c>
    </row>
    <row r="34" spans="9:20" x14ac:dyDescent="0.25">
      <c r="J34" s="17" t="s">
        <v>9</v>
      </c>
      <c r="K34" s="17" t="s">
        <v>28</v>
      </c>
      <c r="L34" s="18" t="s">
        <v>26</v>
      </c>
      <c r="N34" s="12" t="s">
        <v>24</v>
      </c>
      <c r="O34" s="12">
        <v>2893.6416666666682</v>
      </c>
      <c r="P34" s="12">
        <v>6</v>
      </c>
      <c r="Q34" s="12">
        <v>482.27361111111139</v>
      </c>
      <c r="R34" s="12">
        <v>2.3735641023011973</v>
      </c>
      <c r="S34" s="12">
        <v>4.3470169179556525E-2</v>
      </c>
      <c r="T34" s="12">
        <v>2.29460131347063</v>
      </c>
    </row>
    <row r="35" spans="9:20" x14ac:dyDescent="0.25">
      <c r="I35" s="12" t="s">
        <v>22</v>
      </c>
      <c r="J35" s="10">
        <f>O32/($O$37/$P$37)</f>
        <v>13.132911339633127</v>
      </c>
      <c r="K35" s="10">
        <f>_xlfn.CHISQ.DIST.RT(J35,P32)</f>
        <v>1.4067746603105779E-3</v>
      </c>
      <c r="L35" s="19" t="str">
        <f>IF(K35&lt;$K$32,"yes","no")</f>
        <v>yes</v>
      </c>
      <c r="N35" s="12" t="s">
        <v>25</v>
      </c>
      <c r="O35" s="12">
        <v>9752.9</v>
      </c>
      <c r="P35" s="12">
        <v>48</v>
      </c>
      <c r="Q35" s="12">
        <v>203.18541666666667</v>
      </c>
      <c r="R35" s="12"/>
      <c r="S35" s="12"/>
      <c r="T35" s="12"/>
    </row>
    <row r="36" spans="9:20" x14ac:dyDescent="0.25">
      <c r="I36" s="12" t="s">
        <v>23</v>
      </c>
      <c r="J36" s="10">
        <f>O33/($O$37/$P$37)</f>
        <v>4.3914934222716306</v>
      </c>
      <c r="K36" s="10">
        <f>_xlfn.CHISQ.DIST.RT(J36,P33)</f>
        <v>0.22217544189066907</v>
      </c>
      <c r="L36" s="19" t="str">
        <f>IF(K36&lt;$K$32,"yes","no")</f>
        <v>no</v>
      </c>
      <c r="N36" s="12"/>
      <c r="O36" s="12"/>
      <c r="P36" s="12"/>
      <c r="Q36" s="12"/>
      <c r="R36" s="12"/>
      <c r="S36" s="12"/>
      <c r="T36" s="12"/>
    </row>
    <row r="37" spans="9:20" ht="15.75" thickBot="1" x14ac:dyDescent="0.3">
      <c r="I37" s="12" t="s">
        <v>24</v>
      </c>
      <c r="J37" s="10">
        <f>O34/($O$37/$P$37)</f>
        <v>9.4899865666110852</v>
      </c>
      <c r="K37" s="10">
        <f>_xlfn.CHISQ.DIST.RT(J37,P34)</f>
        <v>0.14783855790517653</v>
      </c>
      <c r="L37" s="19" t="str">
        <f>IF(K37&lt;$K$32,"yes","no")</f>
        <v>no</v>
      </c>
      <c r="N37" s="13" t="s">
        <v>8</v>
      </c>
      <c r="O37" s="13">
        <v>17990</v>
      </c>
      <c r="P37" s="13">
        <v>59</v>
      </c>
      <c r="Q37" s="13"/>
      <c r="R37" s="13"/>
      <c r="S37" s="13"/>
      <c r="T37" s="13"/>
    </row>
  </sheetData>
  <mergeCells count="6">
    <mergeCell ref="B3:B7"/>
    <mergeCell ref="B8:B12"/>
    <mergeCell ref="B13:B17"/>
    <mergeCell ref="H3:H7"/>
    <mergeCell ref="H8:H12"/>
    <mergeCell ref="H13:H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SCHEIRER-RAY-HARE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2016-03-19T11:19:58Z</dcterms:created>
  <dcterms:modified xsi:type="dcterms:W3CDTF">2016-03-19T13:22:29Z</dcterms:modified>
</cp:coreProperties>
</file>