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cappini\Desktop\INFO ELIPSOS\PERS\EBOOK- 100 TOOLS FOR ANALYSTS\80 FMBA Blog\STATISTICAL ANALYSIS\"/>
    </mc:Choice>
  </mc:AlternateContent>
  <bookViews>
    <workbookView xWindow="0" yWindow="0" windowWidth="20490" windowHeight="7755"/>
  </bookViews>
  <sheets>
    <sheet name="KRUSKAL-WALLIS" sheetId="1" r:id="rId1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'KRUSKAL-WALLIS'!$B$1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I14" i="1"/>
  <c r="I3" i="1"/>
  <c r="J3" i="1"/>
  <c r="I4" i="1"/>
  <c r="J4" i="1"/>
  <c r="I5" i="1"/>
  <c r="J5" i="1"/>
  <c r="I6" i="1"/>
  <c r="J6" i="1"/>
  <c r="I7" i="1"/>
  <c r="J7" i="1"/>
  <c r="I8" i="1"/>
  <c r="J8" i="1"/>
  <c r="I9" i="1"/>
  <c r="J9" i="1"/>
  <c r="I10" i="1"/>
  <c r="J10" i="1"/>
  <c r="I11" i="1"/>
  <c r="H4" i="1"/>
  <c r="H5" i="1"/>
  <c r="H6" i="1"/>
  <c r="H7" i="1"/>
  <c r="H8" i="1"/>
  <c r="H9" i="1"/>
  <c r="H10" i="1"/>
  <c r="H11" i="1"/>
  <c r="H12" i="1"/>
  <c r="H3" i="1"/>
  <c r="D15" i="1"/>
  <c r="E15" i="1"/>
  <c r="C15" i="1"/>
  <c r="D14" i="1"/>
  <c r="E14" i="1"/>
  <c r="C14" i="1"/>
  <c r="H15" i="1" l="1"/>
  <c r="H14" i="1"/>
  <c r="H16" i="1" s="1"/>
  <c r="J14" i="1"/>
  <c r="I15" i="1"/>
  <c r="I16" i="1" s="1"/>
  <c r="J15" i="1"/>
  <c r="J16" i="1" s="1"/>
  <c r="K15" i="1" l="1"/>
  <c r="K16" i="1"/>
  <c r="H18" i="1" l="1"/>
  <c r="H20" i="1" s="1"/>
  <c r="H22" i="1" s="1"/>
</calcChain>
</file>

<file path=xl/sharedStrings.xml><?xml version="1.0" encoding="utf-8"?>
<sst xmlns="http://schemas.openxmlformats.org/spreadsheetml/2006/main" count="16" uniqueCount="13">
  <si>
    <t>Old</t>
  </si>
  <si>
    <t>New</t>
  </si>
  <si>
    <t>Placebo</t>
  </si>
  <si>
    <t>Rank Sums R</t>
  </si>
  <si>
    <t>Group Size</t>
  </si>
  <si>
    <r>
      <t>R</t>
    </r>
    <r>
      <rPr>
        <sz val="11"/>
        <color theme="1"/>
        <rFont val="Calibri"/>
        <family val="2"/>
      </rPr>
      <t>²</t>
    </r>
    <r>
      <rPr>
        <sz val="11"/>
        <color theme="1"/>
        <rFont val="Calibri"/>
        <family val="2"/>
        <scheme val="minor"/>
      </rPr>
      <t>/n</t>
    </r>
  </si>
  <si>
    <t>H</t>
  </si>
  <si>
    <t>p</t>
  </si>
  <si>
    <t>sig</t>
  </si>
  <si>
    <t>df (n. samples -1)</t>
  </si>
  <si>
    <t>Mean</t>
  </si>
  <si>
    <t>Var</t>
  </si>
  <si>
    <t>alpha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</si>
</sst>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0" fontId="0" fillId="0" borderId="1" xfId="0" applyBorder="1"/>
    <xf numFmtId="43" fontId="0" fillId="0" borderId="1" xfId="1" applyFont="1" applyBorder="1"/>
    <xf numFmtId="0" fontId="0" fillId="2" borderId="1" xfId="0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15</xdr:row>
      <xdr:rowOff>133350</xdr:rowOff>
    </xdr:from>
    <xdr:to>
      <xdr:col>5</xdr:col>
      <xdr:colOff>476250</xdr:colOff>
      <xdr:row>21</xdr:row>
      <xdr:rowOff>133350</xdr:rowOff>
    </xdr:to>
    <xdr:sp macro="" textlink="">
      <xdr:nvSpPr>
        <xdr:cNvPr id="4" name="Rectángulo 3"/>
        <xdr:cNvSpPr/>
      </xdr:nvSpPr>
      <xdr:spPr>
        <a:xfrm>
          <a:off x="228600" y="2990850"/>
          <a:ext cx="3629025" cy="114300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- Insert data in C3:E12 (in</a:t>
          </a:r>
          <a:r>
            <a:rPr lang="es-ES" sz="1100" baseline="0"/>
            <a:t> case there are more rows we need to modify the other functions in this sheet)</a:t>
          </a:r>
        </a:p>
        <a:p>
          <a:pPr algn="l"/>
          <a:r>
            <a:rPr lang="es-ES" sz="1100" baseline="0"/>
            <a:t>- If p-value is smaller than Alpha we reject the null hypothesis, that is to say that there is a significant difference in the ranking among the groups (cell H22)</a:t>
          </a:r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2"/>
  <sheetViews>
    <sheetView showGridLines="0" tabSelected="1" workbookViewId="0">
      <selection sqref="A1:L23"/>
    </sheetView>
  </sheetViews>
  <sheetFormatPr baseColWidth="10" defaultRowHeight="15" x14ac:dyDescent="0.25"/>
  <cols>
    <col min="1" max="1" width="5" customWidth="1"/>
    <col min="7" max="7" width="17.140625" customWidth="1"/>
    <col min="10" max="10" width="11.42578125" customWidth="1"/>
    <col min="12" max="12" width="3.85546875" customWidth="1"/>
  </cols>
  <sheetData>
    <row r="2" spans="2:11" x14ac:dyDescent="0.25">
      <c r="C2" s="1" t="s">
        <v>0</v>
      </c>
      <c r="D2" s="1" t="s">
        <v>1</v>
      </c>
      <c r="E2" s="1" t="s">
        <v>2</v>
      </c>
      <c r="H2" s="1" t="s">
        <v>0</v>
      </c>
      <c r="I2" s="1" t="s">
        <v>1</v>
      </c>
      <c r="J2" s="1" t="s">
        <v>2</v>
      </c>
    </row>
    <row r="3" spans="2:11" x14ac:dyDescent="0.25">
      <c r="C3" s="3">
        <v>46</v>
      </c>
      <c r="D3" s="3">
        <v>44</v>
      </c>
      <c r="E3" s="3">
        <v>26</v>
      </c>
      <c r="H3" s="1">
        <f>_xlfn.RANK.AVG(C3,$C$3:$E$12,1)</f>
        <v>23</v>
      </c>
      <c r="I3" s="1">
        <f>_xlfn.RANK.AVG(D3,$C$3:$E$12,1)</f>
        <v>20</v>
      </c>
      <c r="J3" s="1">
        <f>_xlfn.RANK.AVG(E3,$C$3:$E$12,1)</f>
        <v>5</v>
      </c>
    </row>
    <row r="4" spans="2:11" x14ac:dyDescent="0.25">
      <c r="C4" s="3">
        <v>32</v>
      </c>
      <c r="D4" s="3">
        <v>31</v>
      </c>
      <c r="E4" s="3">
        <v>49</v>
      </c>
      <c r="H4" s="1">
        <f t="shared" ref="H4:H12" si="0">_xlfn.RANK.AVG(C4,$C$3:$E$12,1)</f>
        <v>10.5</v>
      </c>
      <c r="I4" s="1">
        <f t="shared" ref="I4:J10" si="1">_xlfn.RANK.AVG(D4,$C$3:$E$12,1)</f>
        <v>8.5</v>
      </c>
      <c r="J4" s="1">
        <f t="shared" si="1"/>
        <v>25.5</v>
      </c>
    </row>
    <row r="5" spans="2:11" x14ac:dyDescent="0.25">
      <c r="C5" s="3">
        <v>42</v>
      </c>
      <c r="D5" s="3">
        <v>25</v>
      </c>
      <c r="E5" s="3">
        <v>33</v>
      </c>
      <c r="H5" s="1">
        <f t="shared" si="0"/>
        <v>18</v>
      </c>
      <c r="I5" s="1">
        <f t="shared" si="1"/>
        <v>4</v>
      </c>
      <c r="J5" s="1">
        <f t="shared" si="1"/>
        <v>12</v>
      </c>
    </row>
    <row r="6" spans="2:11" x14ac:dyDescent="0.25">
      <c r="C6" s="3">
        <v>45</v>
      </c>
      <c r="D6" s="3">
        <v>22</v>
      </c>
      <c r="E6" s="3">
        <v>19</v>
      </c>
      <c r="H6" s="1">
        <f t="shared" si="0"/>
        <v>22</v>
      </c>
      <c r="I6" s="1">
        <f t="shared" si="1"/>
        <v>3</v>
      </c>
      <c r="J6" s="1">
        <f t="shared" si="1"/>
        <v>1.5</v>
      </c>
    </row>
    <row r="7" spans="2:11" x14ac:dyDescent="0.25">
      <c r="C7" s="3">
        <v>37</v>
      </c>
      <c r="D7" s="3">
        <v>30</v>
      </c>
      <c r="E7" s="3">
        <v>31</v>
      </c>
      <c r="H7" s="1">
        <f t="shared" si="0"/>
        <v>13</v>
      </c>
      <c r="I7" s="1">
        <f t="shared" si="1"/>
        <v>6.5</v>
      </c>
      <c r="J7" s="1">
        <f t="shared" si="1"/>
        <v>8.5</v>
      </c>
    </row>
    <row r="8" spans="2:11" x14ac:dyDescent="0.25">
      <c r="C8" s="3">
        <v>44</v>
      </c>
      <c r="D8" s="3">
        <v>30</v>
      </c>
      <c r="E8" s="3">
        <v>38</v>
      </c>
      <c r="H8" s="1">
        <f t="shared" si="0"/>
        <v>20</v>
      </c>
      <c r="I8" s="1">
        <f t="shared" si="1"/>
        <v>6.5</v>
      </c>
      <c r="J8" s="1">
        <f t="shared" si="1"/>
        <v>14.5</v>
      </c>
    </row>
    <row r="9" spans="2:11" x14ac:dyDescent="0.25">
      <c r="C9" s="3">
        <v>38</v>
      </c>
      <c r="D9" s="3">
        <v>32</v>
      </c>
      <c r="E9" s="3">
        <v>44</v>
      </c>
      <c r="H9" s="1">
        <f t="shared" si="0"/>
        <v>14.5</v>
      </c>
      <c r="I9" s="1">
        <f t="shared" si="1"/>
        <v>10.5</v>
      </c>
      <c r="J9" s="1">
        <f t="shared" si="1"/>
        <v>20</v>
      </c>
    </row>
    <row r="10" spans="2:11" x14ac:dyDescent="0.25">
      <c r="C10" s="3">
        <v>47</v>
      </c>
      <c r="D10" s="3">
        <v>19</v>
      </c>
      <c r="E10" s="3">
        <v>50</v>
      </c>
      <c r="H10" s="1">
        <f t="shared" si="0"/>
        <v>24</v>
      </c>
      <c r="I10" s="1">
        <f t="shared" si="1"/>
        <v>1.5</v>
      </c>
      <c r="J10" s="1">
        <f t="shared" si="1"/>
        <v>27</v>
      </c>
    </row>
    <row r="11" spans="2:11" x14ac:dyDescent="0.25">
      <c r="C11" s="3">
        <v>49</v>
      </c>
      <c r="D11" s="3">
        <v>40</v>
      </c>
      <c r="E11" s="3"/>
      <c r="H11" s="1">
        <f t="shared" si="0"/>
        <v>25.5</v>
      </c>
      <c r="I11" s="1">
        <f>_xlfn.RANK.AVG(D11,$C$3:$E$12,1)</f>
        <v>16</v>
      </c>
      <c r="J11" s="1"/>
    </row>
    <row r="12" spans="2:11" x14ac:dyDescent="0.25">
      <c r="C12" s="3">
        <v>41</v>
      </c>
      <c r="D12" s="3"/>
      <c r="E12" s="3"/>
      <c r="H12" s="1">
        <f t="shared" si="0"/>
        <v>17</v>
      </c>
      <c r="I12" s="1"/>
      <c r="J12" s="1"/>
    </row>
    <row r="14" spans="2:11" x14ac:dyDescent="0.25">
      <c r="B14" s="1" t="s">
        <v>10</v>
      </c>
      <c r="C14" s="2">
        <f>AVERAGE(C3:C12)</f>
        <v>42.1</v>
      </c>
      <c r="D14" s="2">
        <f t="shared" ref="D14:E14" si="2">AVERAGE(D3:D12)</f>
        <v>30.333333333333332</v>
      </c>
      <c r="E14" s="2">
        <f t="shared" si="2"/>
        <v>36.25</v>
      </c>
      <c r="G14" s="1" t="s">
        <v>3</v>
      </c>
      <c r="H14" s="1">
        <f>SUM(H3:H12)</f>
        <v>187.5</v>
      </c>
      <c r="I14" s="1">
        <f t="shared" ref="I14:J14" si="3">SUM(I3:I12)</f>
        <v>76.5</v>
      </c>
      <c r="J14" s="1">
        <f t="shared" si="3"/>
        <v>114</v>
      </c>
    </row>
    <row r="15" spans="2:11" x14ac:dyDescent="0.25">
      <c r="B15" s="1" t="s">
        <v>11</v>
      </c>
      <c r="C15" s="2">
        <f>_xlfn.VAR.S(C3:C12)</f>
        <v>27.211111111111272</v>
      </c>
      <c r="D15" s="2">
        <f t="shared" ref="D15:E15" si="4">_xlfn.VAR.S(D3:D12)</f>
        <v>63.75</v>
      </c>
      <c r="E15" s="2">
        <f t="shared" si="4"/>
        <v>122.21428571428571</v>
      </c>
      <c r="G15" s="1" t="s">
        <v>4</v>
      </c>
      <c r="H15" s="1">
        <f>COUNT(H3:H12)</f>
        <v>10</v>
      </c>
      <c r="I15" s="1">
        <f t="shared" ref="I15:J15" si="5">COUNT(I3:I12)</f>
        <v>9</v>
      </c>
      <c r="J15" s="1">
        <f t="shared" si="5"/>
        <v>8</v>
      </c>
      <c r="K15" s="1">
        <f>SUM(H15:J15)</f>
        <v>27</v>
      </c>
    </row>
    <row r="16" spans="2:11" x14ac:dyDescent="0.25">
      <c r="G16" s="1" t="s">
        <v>5</v>
      </c>
      <c r="H16" s="2">
        <f>H14^2/H15</f>
        <v>3515.625</v>
      </c>
      <c r="I16" s="2">
        <f t="shared" ref="I16:J16" si="6">I14^2/I15</f>
        <v>650.25</v>
      </c>
      <c r="J16" s="2">
        <f t="shared" si="6"/>
        <v>1624.5</v>
      </c>
      <c r="K16" s="2">
        <f>SUM(H16:J16)</f>
        <v>5790.375</v>
      </c>
    </row>
    <row r="18" spans="7:8" x14ac:dyDescent="0.25">
      <c r="G18" s="1" t="s">
        <v>6</v>
      </c>
      <c r="H18" s="1">
        <f>12*K16/(K15*(K15+1))-3*(K15+1)</f>
        <v>7.9107142857142918</v>
      </c>
    </row>
    <row r="19" spans="7:8" x14ac:dyDescent="0.25">
      <c r="G19" s="1" t="s">
        <v>9</v>
      </c>
      <c r="H19" s="1">
        <f>COUNTA(H2:L2)-1</f>
        <v>2</v>
      </c>
    </row>
    <row r="20" spans="7:8" x14ac:dyDescent="0.25">
      <c r="G20" s="1" t="s">
        <v>7</v>
      </c>
      <c r="H20" s="1">
        <f>_xlfn.CHISQ.DIST.RT(H18,H19)</f>
        <v>1.9151827389726969E-2</v>
      </c>
    </row>
    <row r="21" spans="7:8" x14ac:dyDescent="0.25">
      <c r="G21" s="1" t="s">
        <v>12</v>
      </c>
      <c r="H21" s="1">
        <v>0.05</v>
      </c>
    </row>
    <row r="22" spans="7:8" x14ac:dyDescent="0.25">
      <c r="G22" s="1" t="s">
        <v>8</v>
      </c>
      <c r="H22" s="1" t="str">
        <f>IF(H20&lt;H21,"yes","no")</f>
        <v>yes</v>
      </c>
    </row>
  </sheetData>
  <sortState ref="N2:N11">
    <sortCondition ref="N2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KRUSKAL-WALLIS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2016-03-15T19:56:11Z</dcterms:created>
  <dcterms:modified xsi:type="dcterms:W3CDTF">2016-10-22T11:42:43Z</dcterms:modified>
</cp:coreProperties>
</file>