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cappini\Desktop\INFO ELIPSOS\PERS\EBOOK- 100 TOOLS FOR ANALYSTS\80 FMBA Blog\STATISTICAL ANALYSIS\"/>
    </mc:Choice>
  </mc:AlternateContent>
  <bookViews>
    <workbookView xWindow="0" yWindow="0" windowWidth="14370" windowHeight="3210"/>
  </bookViews>
  <sheets>
    <sheet name="SPEARMAN" sheetId="1" r:id="rId1"/>
    <sheet name="RHO CRIT VALUE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3" i="1"/>
  <c r="H5" i="1" l="1"/>
  <c r="H14" i="1"/>
  <c r="H6" i="1"/>
  <c r="H10" i="1" s="1"/>
  <c r="H3" i="1" l="1"/>
  <c r="H15" i="1" s="1"/>
  <c r="H7" i="1" l="1"/>
  <c r="H8" i="1" s="1"/>
  <c r="H11" i="1" s="1"/>
  <c r="H12" i="1" s="1"/>
</calcChain>
</file>

<file path=xl/sharedStrings.xml><?xml version="1.0" encoding="utf-8"?>
<sst xmlns="http://schemas.openxmlformats.org/spreadsheetml/2006/main" count="18" uniqueCount="16">
  <si>
    <t>r</t>
  </si>
  <si>
    <t>p</t>
  </si>
  <si>
    <t>n</t>
  </si>
  <si>
    <t>df</t>
  </si>
  <si>
    <t>st</t>
  </si>
  <si>
    <t>t</t>
  </si>
  <si>
    <t>t-crit</t>
  </si>
  <si>
    <t>p-value</t>
  </si>
  <si>
    <t>sig</t>
  </si>
  <si>
    <t>rho-crit</t>
  </si>
  <si>
    <t>p = 0.05 (95%)</t>
  </si>
  <si>
    <t>Satisfaction</t>
  </si>
  <si>
    <t>N. products sold</t>
  </si>
  <si>
    <t>Rank products</t>
  </si>
  <si>
    <t>Rank satisfaction</t>
  </si>
  <si>
    <t>alpha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</si>
</sst>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right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SPEARMAN!$C$2</c:f>
              <c:strCache>
                <c:ptCount val="1"/>
                <c:pt idx="0">
                  <c:v>Satisfaction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SPEARMAN!$B$3:$B$17</c:f>
              <c:numCache>
                <c:formatCode>General</c:formatCode>
                <c:ptCount val="15"/>
                <c:pt idx="0">
                  <c:v>2</c:v>
                </c:pt>
                <c:pt idx="1">
                  <c:v>10</c:v>
                </c:pt>
                <c:pt idx="2">
                  <c:v>23</c:v>
                </c:pt>
                <c:pt idx="3">
                  <c:v>11</c:v>
                </c:pt>
                <c:pt idx="4">
                  <c:v>4</c:v>
                </c:pt>
                <c:pt idx="5">
                  <c:v>7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20</c:v>
                </c:pt>
                <c:pt idx="10">
                  <c:v>16</c:v>
                </c:pt>
                <c:pt idx="11">
                  <c:v>13</c:v>
                </c:pt>
                <c:pt idx="12">
                  <c:v>19</c:v>
                </c:pt>
                <c:pt idx="13">
                  <c:v>5</c:v>
                </c:pt>
                <c:pt idx="14">
                  <c:v>4</c:v>
                </c:pt>
              </c:numCache>
            </c:numRef>
          </c:xVal>
          <c:yVal>
            <c:numRef>
              <c:f>SPEARMAN!$C$3:$C$17</c:f>
              <c:numCache>
                <c:formatCode>General</c:formatCode>
                <c:ptCount val="15"/>
                <c:pt idx="0">
                  <c:v>5</c:v>
                </c:pt>
                <c:pt idx="1">
                  <c:v>6</c:v>
                </c:pt>
                <c:pt idx="2">
                  <c:v>10</c:v>
                </c:pt>
                <c:pt idx="3">
                  <c:v>7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7</c:v>
                </c:pt>
                <c:pt idx="9">
                  <c:v>8</c:v>
                </c:pt>
                <c:pt idx="10">
                  <c:v>4</c:v>
                </c:pt>
                <c:pt idx="11">
                  <c:v>6</c:v>
                </c:pt>
                <c:pt idx="12">
                  <c:v>9</c:v>
                </c:pt>
                <c:pt idx="13">
                  <c:v>2</c:v>
                </c:pt>
                <c:pt idx="14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1258016"/>
        <c:axId val="1091251296"/>
      </c:scatterChart>
      <c:valAx>
        <c:axId val="1091258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Products Sold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91251296"/>
        <c:crosses val="autoZero"/>
        <c:crossBetween val="midCat"/>
      </c:valAx>
      <c:valAx>
        <c:axId val="109125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Satisfaction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912580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</xdr:row>
      <xdr:rowOff>80962</xdr:rowOff>
    </xdr:from>
    <xdr:to>
      <xdr:col>14</xdr:col>
      <xdr:colOff>438150</xdr:colOff>
      <xdr:row>14</xdr:row>
      <xdr:rowOff>57150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114300</xdr:colOff>
      <xdr:row>15</xdr:row>
      <xdr:rowOff>161925</xdr:rowOff>
    </xdr:from>
    <xdr:to>
      <xdr:col>15</xdr:col>
      <xdr:colOff>57150</xdr:colOff>
      <xdr:row>20</xdr:row>
      <xdr:rowOff>85725</xdr:rowOff>
    </xdr:to>
    <xdr:sp macro="" textlink="">
      <xdr:nvSpPr>
        <xdr:cNvPr id="3" name="Rectángulo 2"/>
        <xdr:cNvSpPr/>
      </xdr:nvSpPr>
      <xdr:spPr>
        <a:xfrm>
          <a:off x="4495800" y="3019425"/>
          <a:ext cx="6619875" cy="87630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- insert data in B3:C17</a:t>
          </a:r>
          <a:r>
            <a:rPr lang="es-ES" sz="1100" baseline="0"/>
            <a:t> (if you have more than 15 observations you must modify functions in H3:H12)</a:t>
          </a:r>
        </a:p>
        <a:p>
          <a:pPr algn="l"/>
          <a:r>
            <a:rPr lang="es-ES" sz="1100" baseline="0"/>
            <a:t>- if the number of observations is larger than 10 you can use the p-value for the significance and check cell H12</a:t>
          </a:r>
        </a:p>
        <a:p>
          <a:pPr algn="l"/>
          <a:r>
            <a:rPr lang="es-ES" sz="1100" baseline="0"/>
            <a:t>- if the number of observation is smaller than 10, the test is significant if rho-crit is smaller than the absolute value of r (cell H15)</a:t>
          </a:r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7"/>
  <sheetViews>
    <sheetView showGridLines="0" tabSelected="1" zoomScaleNormal="100" workbookViewId="0">
      <selection activeCell="E22" sqref="E22"/>
    </sheetView>
  </sheetViews>
  <sheetFormatPr baseColWidth="10" defaultRowHeight="15" x14ac:dyDescent="0.25"/>
  <cols>
    <col min="1" max="1" width="3.140625" customWidth="1"/>
    <col min="2" max="2" width="16.28515625" customWidth="1"/>
    <col min="3" max="3" width="14.7109375" customWidth="1"/>
    <col min="4" max="4" width="13.42578125" bestFit="1" customWidth="1"/>
    <col min="5" max="5" width="15.85546875" bestFit="1" customWidth="1"/>
    <col min="6" max="6" width="2.28515625" customWidth="1"/>
    <col min="8" max="8" width="14" customWidth="1"/>
    <col min="9" max="9" width="6.140625" customWidth="1"/>
  </cols>
  <sheetData>
    <row r="2" spans="2:8" x14ac:dyDescent="0.25">
      <c r="B2" s="1" t="s">
        <v>12</v>
      </c>
      <c r="C2" s="1" t="s">
        <v>11</v>
      </c>
      <c r="D2" s="1" t="s">
        <v>13</v>
      </c>
      <c r="E2" s="1" t="s">
        <v>14</v>
      </c>
    </row>
    <row r="3" spans="2:8" x14ac:dyDescent="0.25">
      <c r="B3" s="2">
        <v>2</v>
      </c>
      <c r="C3" s="2">
        <v>5</v>
      </c>
      <c r="D3" s="1">
        <f>_xlfn.RANK.AVG(B3,$B$3:$B$17,1)</f>
        <v>1</v>
      </c>
      <c r="E3" s="1">
        <f>_xlfn.RANK.AVG(C3,$C$3:$C$17,1)</f>
        <v>7</v>
      </c>
      <c r="G3" s="1" t="s">
        <v>0</v>
      </c>
      <c r="H3" s="1">
        <f>CORREL(D3:D17,E3:E17)</f>
        <v>0.75723995490164542</v>
      </c>
    </row>
    <row r="4" spans="2:8" x14ac:dyDescent="0.25">
      <c r="B4" s="2">
        <v>10</v>
      </c>
      <c r="C4" s="2">
        <v>6</v>
      </c>
      <c r="D4" s="1">
        <f t="shared" ref="D4:D17" si="0">_xlfn.RANK.AVG(B4,$B$3:$B$17,1)</f>
        <v>7</v>
      </c>
      <c r="E4" s="1">
        <f t="shared" ref="E4:E17" si="1">_xlfn.RANK.AVG(C4,$C$3:$C$17,1)</f>
        <v>9.5</v>
      </c>
      <c r="G4" s="1" t="s">
        <v>1</v>
      </c>
      <c r="H4" s="1">
        <v>0</v>
      </c>
    </row>
    <row r="5" spans="2:8" x14ac:dyDescent="0.25">
      <c r="B5" s="2">
        <v>23</v>
      </c>
      <c r="C5" s="2">
        <v>10</v>
      </c>
      <c r="D5" s="1">
        <f t="shared" si="0"/>
        <v>15</v>
      </c>
      <c r="E5" s="1">
        <f t="shared" si="1"/>
        <v>15</v>
      </c>
      <c r="G5" s="1" t="s">
        <v>2</v>
      </c>
      <c r="H5" s="4">
        <f>COUNT(B3:B17)</f>
        <v>15</v>
      </c>
    </row>
    <row r="6" spans="2:8" x14ac:dyDescent="0.25">
      <c r="B6" s="2">
        <v>11</v>
      </c>
      <c r="C6" s="2">
        <v>7</v>
      </c>
      <c r="D6" s="1">
        <f t="shared" si="0"/>
        <v>8.5</v>
      </c>
      <c r="E6" s="1">
        <f t="shared" si="1"/>
        <v>11.5</v>
      </c>
      <c r="G6" s="1" t="s">
        <v>3</v>
      </c>
      <c r="H6" s="1">
        <f>H5-2</f>
        <v>13</v>
      </c>
    </row>
    <row r="7" spans="2:8" x14ac:dyDescent="0.25">
      <c r="B7" s="2">
        <v>4</v>
      </c>
      <c r="C7" s="2">
        <v>4</v>
      </c>
      <c r="D7" s="1">
        <f t="shared" si="0"/>
        <v>2.5</v>
      </c>
      <c r="E7" s="1">
        <f t="shared" si="1"/>
        <v>4</v>
      </c>
      <c r="G7" s="1" t="s">
        <v>4</v>
      </c>
      <c r="H7" s="1">
        <f>SQRT(1-H3^2)/H6</f>
        <v>5.024129061092876E-2</v>
      </c>
    </row>
    <row r="8" spans="2:8" x14ac:dyDescent="0.25">
      <c r="B8" s="2">
        <v>7</v>
      </c>
      <c r="C8" s="2">
        <v>4</v>
      </c>
      <c r="D8" s="1">
        <f t="shared" si="0"/>
        <v>5</v>
      </c>
      <c r="E8" s="1">
        <f t="shared" si="1"/>
        <v>4</v>
      </c>
      <c r="G8" s="1" t="s">
        <v>5</v>
      </c>
      <c r="H8" s="1">
        <f>(H3-H4)/H7</f>
        <v>15.072064146714544</v>
      </c>
    </row>
    <row r="9" spans="2:8" x14ac:dyDescent="0.25">
      <c r="B9" s="2">
        <v>9</v>
      </c>
      <c r="C9" s="2">
        <v>5</v>
      </c>
      <c r="D9" s="1">
        <f t="shared" si="0"/>
        <v>6</v>
      </c>
      <c r="E9" s="1">
        <f t="shared" si="1"/>
        <v>7</v>
      </c>
      <c r="G9" s="1" t="s">
        <v>15</v>
      </c>
      <c r="H9" s="1">
        <v>0.05</v>
      </c>
    </row>
    <row r="10" spans="2:8" x14ac:dyDescent="0.25">
      <c r="B10" s="2">
        <v>11</v>
      </c>
      <c r="C10" s="2">
        <v>5</v>
      </c>
      <c r="D10" s="1">
        <f t="shared" si="0"/>
        <v>8.5</v>
      </c>
      <c r="E10" s="1">
        <f t="shared" si="1"/>
        <v>7</v>
      </c>
      <c r="G10" s="1" t="s">
        <v>6</v>
      </c>
      <c r="H10" s="1">
        <f>_xlfn.T.INV.2T(H9,H6)</f>
        <v>2.1603686564627926</v>
      </c>
    </row>
    <row r="11" spans="2:8" x14ac:dyDescent="0.25">
      <c r="B11" s="2">
        <v>12</v>
      </c>
      <c r="C11" s="2">
        <v>7</v>
      </c>
      <c r="D11" s="1">
        <f t="shared" si="0"/>
        <v>10</v>
      </c>
      <c r="E11" s="1">
        <f t="shared" si="1"/>
        <v>11.5</v>
      </c>
      <c r="G11" s="1" t="s">
        <v>7</v>
      </c>
      <c r="H11" s="1">
        <f>_xlfn.T.DIST.2T(ABS(H8),H6)</f>
        <v>1.3012448624779338E-9</v>
      </c>
    </row>
    <row r="12" spans="2:8" x14ac:dyDescent="0.25">
      <c r="B12" s="2">
        <v>20</v>
      </c>
      <c r="C12" s="2">
        <v>8</v>
      </c>
      <c r="D12" s="1">
        <f t="shared" si="0"/>
        <v>14</v>
      </c>
      <c r="E12" s="1">
        <f t="shared" si="1"/>
        <v>13</v>
      </c>
      <c r="G12" s="1" t="s">
        <v>8</v>
      </c>
      <c r="H12" s="3" t="str">
        <f>IF(H11&lt;H9,"yes","no")</f>
        <v>yes</v>
      </c>
    </row>
    <row r="13" spans="2:8" x14ac:dyDescent="0.25">
      <c r="B13" s="2">
        <v>16</v>
      </c>
      <c r="C13" s="2">
        <v>4</v>
      </c>
      <c r="D13" s="1">
        <f t="shared" si="0"/>
        <v>12</v>
      </c>
      <c r="E13" s="1">
        <f t="shared" si="1"/>
        <v>4</v>
      </c>
    </row>
    <row r="14" spans="2:8" x14ac:dyDescent="0.25">
      <c r="B14" s="2">
        <v>13</v>
      </c>
      <c r="C14" s="2">
        <v>6</v>
      </c>
      <c r="D14" s="1">
        <f t="shared" si="0"/>
        <v>11</v>
      </c>
      <c r="E14" s="1">
        <f t="shared" si="1"/>
        <v>9.5</v>
      </c>
      <c r="G14" s="1" t="s">
        <v>9</v>
      </c>
      <c r="H14" s="1">
        <f>VLOOKUP(H5,'RHO CRIT VALUES'!A2:B27,2,FALSE)</f>
        <v>0.52139999999999997</v>
      </c>
    </row>
    <row r="15" spans="2:8" x14ac:dyDescent="0.25">
      <c r="B15" s="2">
        <v>19</v>
      </c>
      <c r="C15" s="2">
        <v>9</v>
      </c>
      <c r="D15" s="1">
        <f t="shared" si="0"/>
        <v>13</v>
      </c>
      <c r="E15" s="1">
        <f t="shared" si="1"/>
        <v>14</v>
      </c>
      <c r="G15" s="4" t="s">
        <v>8</v>
      </c>
      <c r="H15" s="3" t="str">
        <f>IF(H14&lt;ABS(H3),"yes","no")</f>
        <v>yes</v>
      </c>
    </row>
    <row r="16" spans="2:8" x14ac:dyDescent="0.25">
      <c r="B16" s="2">
        <v>5</v>
      </c>
      <c r="C16" s="2">
        <v>2</v>
      </c>
      <c r="D16" s="1">
        <f t="shared" si="0"/>
        <v>4</v>
      </c>
      <c r="E16" s="1">
        <f t="shared" si="1"/>
        <v>2</v>
      </c>
    </row>
    <row r="17" spans="2:5" x14ac:dyDescent="0.25">
      <c r="B17" s="2">
        <v>4</v>
      </c>
      <c r="C17" s="2">
        <v>1</v>
      </c>
      <c r="D17" s="1">
        <f t="shared" si="0"/>
        <v>2.5</v>
      </c>
      <c r="E17" s="1">
        <f t="shared" si="1"/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opLeftCell="A7" workbookViewId="0">
      <selection activeCell="C5" sqref="C5"/>
    </sheetView>
  </sheetViews>
  <sheetFormatPr baseColWidth="10" defaultRowHeight="15" x14ac:dyDescent="0.25"/>
  <sheetData>
    <row r="1" spans="1:2" x14ac:dyDescent="0.25">
      <c r="A1" t="s">
        <v>2</v>
      </c>
      <c r="B1" t="s">
        <v>10</v>
      </c>
    </row>
    <row r="2" spans="1:2" x14ac:dyDescent="0.25">
      <c r="A2">
        <v>5</v>
      </c>
      <c r="B2">
        <v>1</v>
      </c>
    </row>
    <row r="3" spans="1:2" x14ac:dyDescent="0.25">
      <c r="A3">
        <v>6</v>
      </c>
      <c r="B3">
        <v>0.88570000000000004</v>
      </c>
    </row>
    <row r="4" spans="1:2" x14ac:dyDescent="0.25">
      <c r="A4">
        <v>7</v>
      </c>
      <c r="B4">
        <v>0.78569999999999995</v>
      </c>
    </row>
    <row r="5" spans="1:2" x14ac:dyDescent="0.25">
      <c r="A5">
        <v>8</v>
      </c>
      <c r="B5">
        <v>0.73809999999999998</v>
      </c>
    </row>
    <row r="6" spans="1:2" x14ac:dyDescent="0.25">
      <c r="A6">
        <v>9</v>
      </c>
      <c r="B6">
        <v>0.7</v>
      </c>
    </row>
    <row r="7" spans="1:2" x14ac:dyDescent="0.25">
      <c r="A7">
        <v>10</v>
      </c>
      <c r="B7">
        <v>0.64849999999999997</v>
      </c>
    </row>
    <row r="8" spans="1:2" x14ac:dyDescent="0.25">
      <c r="A8">
        <v>11</v>
      </c>
      <c r="B8">
        <v>0.61819999999999997</v>
      </c>
    </row>
    <row r="9" spans="1:2" x14ac:dyDescent="0.25">
      <c r="A9">
        <v>12</v>
      </c>
      <c r="B9">
        <v>0.58740000000000003</v>
      </c>
    </row>
    <row r="10" spans="1:2" x14ac:dyDescent="0.25">
      <c r="A10">
        <v>13</v>
      </c>
      <c r="B10">
        <v>0.56040000000000001</v>
      </c>
    </row>
    <row r="11" spans="1:2" x14ac:dyDescent="0.25">
      <c r="A11">
        <v>14</v>
      </c>
      <c r="B11">
        <v>0.53849999999999998</v>
      </c>
    </row>
    <row r="12" spans="1:2" x14ac:dyDescent="0.25">
      <c r="A12">
        <v>15</v>
      </c>
      <c r="B12">
        <v>0.52139999999999997</v>
      </c>
    </row>
    <row r="13" spans="1:2" x14ac:dyDescent="0.25">
      <c r="A13">
        <v>16</v>
      </c>
      <c r="B13">
        <v>0.50290000000000001</v>
      </c>
    </row>
    <row r="14" spans="1:2" x14ac:dyDescent="0.25">
      <c r="A14">
        <v>17</v>
      </c>
      <c r="B14">
        <v>0.48770000000000002</v>
      </c>
    </row>
    <row r="15" spans="1:2" x14ac:dyDescent="0.25">
      <c r="A15">
        <v>18</v>
      </c>
      <c r="B15">
        <v>0.47160000000000002</v>
      </c>
    </row>
    <row r="16" spans="1:2" x14ac:dyDescent="0.25">
      <c r="A16">
        <v>19</v>
      </c>
      <c r="B16">
        <v>0.45960000000000001</v>
      </c>
    </row>
    <row r="17" spans="1:2" x14ac:dyDescent="0.25">
      <c r="A17">
        <v>20</v>
      </c>
      <c r="B17">
        <v>0.4466</v>
      </c>
    </row>
    <row r="18" spans="1:2" x14ac:dyDescent="0.25">
      <c r="A18">
        <v>21</v>
      </c>
      <c r="B18">
        <v>0.43640000000000001</v>
      </c>
    </row>
    <row r="19" spans="1:2" x14ac:dyDescent="0.25">
      <c r="A19">
        <v>22</v>
      </c>
      <c r="B19">
        <v>0.42520000000000002</v>
      </c>
    </row>
    <row r="20" spans="1:2" x14ac:dyDescent="0.25">
      <c r="A20">
        <v>23</v>
      </c>
      <c r="B20">
        <v>0.41599999999999998</v>
      </c>
    </row>
    <row r="21" spans="1:2" x14ac:dyDescent="0.25">
      <c r="A21">
        <v>24</v>
      </c>
      <c r="B21">
        <v>0.40699999999999997</v>
      </c>
    </row>
    <row r="22" spans="1:2" x14ac:dyDescent="0.25">
      <c r="A22">
        <v>25</v>
      </c>
      <c r="B22">
        <v>0.3977</v>
      </c>
    </row>
    <row r="23" spans="1:2" x14ac:dyDescent="0.25">
      <c r="A23">
        <v>26</v>
      </c>
      <c r="B23">
        <v>0.3901</v>
      </c>
    </row>
    <row r="24" spans="1:2" x14ac:dyDescent="0.25">
      <c r="A24">
        <v>27</v>
      </c>
      <c r="B24">
        <v>0.38279999999999997</v>
      </c>
    </row>
    <row r="25" spans="1:2" x14ac:dyDescent="0.25">
      <c r="A25">
        <v>28</v>
      </c>
      <c r="B25">
        <v>0.3755</v>
      </c>
    </row>
    <row r="26" spans="1:2" x14ac:dyDescent="0.25">
      <c r="A26">
        <v>29</v>
      </c>
      <c r="B26">
        <v>0.36849999999999999</v>
      </c>
    </row>
    <row r="27" spans="1:2" x14ac:dyDescent="0.25">
      <c r="A27">
        <v>30</v>
      </c>
      <c r="B27">
        <v>0.3624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SPEARMAN</vt:lpstr>
      <vt:lpstr>RHO CRIT VALUES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Scappini</dc:creator>
  <cp:lastModifiedBy>Alberto Scappini</cp:lastModifiedBy>
  <dcterms:created xsi:type="dcterms:W3CDTF">2016-03-12T14:18:20Z</dcterms:created>
  <dcterms:modified xsi:type="dcterms:W3CDTF">2016-10-22T11:37:51Z</dcterms:modified>
</cp:coreProperties>
</file>