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scappini\Desktop\INFO ELIPSOS\PERS\EBOOK- 100 TOOLS FOR ANALYSTS\80 FMBA Blog\STATISTICAL ANALYSIS\"/>
    </mc:Choice>
  </mc:AlternateContent>
  <bookViews>
    <workbookView xWindow="0" yWindow="0" windowWidth="19200" windowHeight="6735"/>
  </bookViews>
  <sheets>
    <sheet name="INDEPENDENCE" sheetId="1" r:id="rId1"/>
    <sheet name="GOODNESS OF FIT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2" l="1"/>
  <c r="D9" i="1" l="1"/>
  <c r="J9" i="1" s="1"/>
  <c r="E9" i="1"/>
  <c r="K9" i="1" s="1"/>
  <c r="C9" i="1"/>
  <c r="I9" i="1" s="1"/>
  <c r="F7" i="1"/>
  <c r="L7" i="1" s="1"/>
  <c r="F8" i="1"/>
  <c r="L8" i="1" s="1"/>
  <c r="F6" i="1"/>
  <c r="L6" i="1" s="1"/>
  <c r="F9" i="1" l="1"/>
  <c r="D13" i="1" l="1"/>
  <c r="D15" i="1"/>
  <c r="C13" i="1"/>
  <c r="E13" i="1"/>
  <c r="E15" i="1"/>
  <c r="D14" i="1"/>
  <c r="C14" i="1"/>
  <c r="E14" i="1"/>
  <c r="C15" i="1"/>
  <c r="L9" i="1"/>
  <c r="J6" i="1" l="1"/>
  <c r="J8" i="1"/>
  <c r="K6" i="1"/>
  <c r="K8" i="1"/>
  <c r="J7" i="1"/>
  <c r="K7" i="1"/>
  <c r="I6" i="1"/>
  <c r="I8" i="1"/>
  <c r="I7" i="1"/>
  <c r="I22" i="1" l="1"/>
  <c r="I15" i="1"/>
  <c r="K15" i="1"/>
  <c r="K22" i="1"/>
  <c r="I20" i="1"/>
  <c r="I13" i="1"/>
  <c r="D19" i="1"/>
  <c r="K13" i="1"/>
  <c r="K20" i="1"/>
  <c r="K21" i="1"/>
  <c r="K14" i="1"/>
  <c r="J22" i="1"/>
  <c r="J15" i="1"/>
  <c r="I14" i="1"/>
  <c r="I21" i="1"/>
  <c r="J14" i="1"/>
  <c r="J21" i="1"/>
  <c r="J20" i="1"/>
  <c r="J13" i="1"/>
</calcChain>
</file>

<file path=xl/sharedStrings.xml><?xml version="1.0" encoding="utf-8"?>
<sst xmlns="http://schemas.openxmlformats.org/spreadsheetml/2006/main" count="44" uniqueCount="17">
  <si>
    <t>Observed values</t>
  </si>
  <si>
    <t>Expected values</t>
  </si>
  <si>
    <t>CHITEST</t>
  </si>
  <si>
    <t>TOTAL</t>
  </si>
  <si>
    <t>MARRIED</t>
  </si>
  <si>
    <t>SINGLE</t>
  </si>
  <si>
    <t>DIVORCED</t>
  </si>
  <si>
    <t>PREMIUM</t>
  </si>
  <si>
    <t>MEDIUM</t>
  </si>
  <si>
    <t>BASIC</t>
  </si>
  <si>
    <t>OBSERVED</t>
  </si>
  <si>
    <t>P-value</t>
  </si>
  <si>
    <t>NUMBER</t>
  </si>
  <si>
    <t>If p-value &lt; 0.05 then we reject the null hypothesis</t>
  </si>
  <si>
    <t>and we can infer that variables are independent</t>
  </si>
  <si>
    <t>If p-value is &lt;0.05 we should infer that variables are independent and therefore there is not a good fit</t>
  </si>
  <si>
    <t>EXPECTED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</si>
</sst>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€_-;\-* #,##0.00\ _€_-;_-* &quot;-&quot;??\ _€_-;_-@_-"/>
    <numFmt numFmtId="164" formatCode="0.0%"/>
    <numFmt numFmtId="165" formatCode="_-* #,##0.0000\ _€_-;\-* #,##0.0000\ _€_-;_-* &quot;-&quot;??\ _€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">
    <xf numFmtId="0" fontId="0" fillId="0" borderId="0" xfId="0"/>
    <xf numFmtId="0" fontId="0" fillId="0" borderId="1" xfId="0" applyBorder="1"/>
    <xf numFmtId="0" fontId="2" fillId="0" borderId="0" xfId="0" applyFont="1"/>
    <xf numFmtId="0" fontId="0" fillId="2" borderId="1" xfId="0" applyFill="1" applyBorder="1"/>
    <xf numFmtId="9" fontId="0" fillId="0" borderId="1" xfId="2" applyFont="1" applyBorder="1"/>
    <xf numFmtId="0" fontId="0" fillId="0" borderId="1" xfId="0" applyFill="1" applyBorder="1"/>
    <xf numFmtId="0" fontId="0" fillId="0" borderId="0" xfId="0" applyFill="1"/>
    <xf numFmtId="164" fontId="0" fillId="0" borderId="1" xfId="2" applyNumberFormat="1" applyFont="1" applyFill="1" applyBorder="1"/>
    <xf numFmtId="43" fontId="0" fillId="0" borderId="1" xfId="1" applyNumberFormat="1" applyFont="1" applyFill="1" applyBorder="1"/>
    <xf numFmtId="0" fontId="0" fillId="3" borderId="3" xfId="0" applyFill="1" applyBorder="1" applyAlignment="1">
      <alignment horizontal="center"/>
    </xf>
    <xf numFmtId="165" fontId="0" fillId="3" borderId="2" xfId="1" applyNumberFormat="1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22"/>
  <sheetViews>
    <sheetView showGridLines="0" tabSelected="1" workbookViewId="0">
      <selection activeCell="C16" sqref="C16"/>
    </sheetView>
  </sheetViews>
  <sheetFormatPr baseColWidth="10" defaultRowHeight="15" x14ac:dyDescent="0.25"/>
  <cols>
    <col min="1" max="1" width="4.85546875" customWidth="1"/>
    <col min="2" max="2" width="11.85546875" bestFit="1" customWidth="1"/>
    <col min="13" max="13" width="3.85546875" customWidth="1"/>
  </cols>
  <sheetData>
    <row r="3" spans="2:12" x14ac:dyDescent="0.25">
      <c r="B3" s="2" t="s">
        <v>0</v>
      </c>
      <c r="H3" s="2" t="s">
        <v>1</v>
      </c>
    </row>
    <row r="5" spans="2:12" x14ac:dyDescent="0.25">
      <c r="B5" s="1"/>
      <c r="C5" s="1" t="s">
        <v>7</v>
      </c>
      <c r="D5" s="1" t="s">
        <v>8</v>
      </c>
      <c r="E5" s="1" t="s">
        <v>9</v>
      </c>
      <c r="F5" s="5" t="s">
        <v>3</v>
      </c>
      <c r="H5" s="5"/>
      <c r="I5" s="1" t="s">
        <v>7</v>
      </c>
      <c r="J5" s="1" t="s">
        <v>8</v>
      </c>
      <c r="K5" s="1" t="s">
        <v>9</v>
      </c>
      <c r="L5" s="5" t="s">
        <v>3</v>
      </c>
    </row>
    <row r="6" spans="2:12" x14ac:dyDescent="0.25">
      <c r="B6" s="1" t="s">
        <v>4</v>
      </c>
      <c r="C6" s="3">
        <v>21</v>
      </c>
      <c r="D6" s="3">
        <v>15</v>
      </c>
      <c r="E6" s="3">
        <v>12</v>
      </c>
      <c r="F6" s="1">
        <f>SUM(C6:E6)</f>
        <v>48</v>
      </c>
      <c r="H6" s="1" t="s">
        <v>4</v>
      </c>
      <c r="I6" s="8">
        <f>I$9/$L$9*$L6/$L$9*$L$9</f>
        <v>18.337078651685392</v>
      </c>
      <c r="J6" s="8">
        <f t="shared" ref="J6:K6" si="0">J$9/$L$9*$L6/$L$9*$L$9</f>
        <v>14.022471910112358</v>
      </c>
      <c r="K6" s="8">
        <f t="shared" si="0"/>
        <v>15.640449438202248</v>
      </c>
      <c r="L6" s="5">
        <f>F6</f>
        <v>48</v>
      </c>
    </row>
    <row r="7" spans="2:12" x14ac:dyDescent="0.25">
      <c r="B7" s="1" t="s">
        <v>5</v>
      </c>
      <c r="C7" s="3">
        <v>39</v>
      </c>
      <c r="D7" s="3">
        <v>22</v>
      </c>
      <c r="E7" s="3">
        <v>22</v>
      </c>
      <c r="F7" s="1">
        <f t="shared" ref="F7:F8" si="1">SUM(C7:E7)</f>
        <v>83</v>
      </c>
      <c r="H7" s="1" t="s">
        <v>5</v>
      </c>
      <c r="I7" s="8">
        <f t="shared" ref="I7:K8" si="2">I$9/$L$9*$L7/$L$9*$L$9</f>
        <v>31.707865168539325</v>
      </c>
      <c r="J7" s="8">
        <f t="shared" si="2"/>
        <v>24.247191011235952</v>
      </c>
      <c r="K7" s="8">
        <f t="shared" si="2"/>
        <v>27.044943820224717</v>
      </c>
      <c r="L7" s="5">
        <f>F7</f>
        <v>83</v>
      </c>
    </row>
    <row r="8" spans="2:12" x14ac:dyDescent="0.25">
      <c r="B8" s="1" t="s">
        <v>6</v>
      </c>
      <c r="C8" s="3">
        <v>8</v>
      </c>
      <c r="D8" s="3">
        <v>15</v>
      </c>
      <c r="E8" s="3">
        <v>24</v>
      </c>
      <c r="F8" s="1">
        <f t="shared" si="1"/>
        <v>47</v>
      </c>
      <c r="H8" s="1" t="s">
        <v>6</v>
      </c>
      <c r="I8" s="8">
        <f t="shared" si="2"/>
        <v>17.95505617977528</v>
      </c>
      <c r="J8" s="8">
        <f t="shared" si="2"/>
        <v>13.730337078651685</v>
      </c>
      <c r="K8" s="8">
        <f t="shared" si="2"/>
        <v>15.314606741573035</v>
      </c>
      <c r="L8" s="5">
        <f>F8</f>
        <v>47</v>
      </c>
    </row>
    <row r="9" spans="2:12" x14ac:dyDescent="0.25">
      <c r="B9" s="5" t="s">
        <v>3</v>
      </c>
      <c r="C9" s="1">
        <f>SUM(C6:C8)</f>
        <v>68</v>
      </c>
      <c r="D9" s="1">
        <f t="shared" ref="D9:F9" si="3">SUM(D6:D8)</f>
        <v>52</v>
      </c>
      <c r="E9" s="1">
        <f t="shared" si="3"/>
        <v>58</v>
      </c>
      <c r="F9" s="1">
        <f t="shared" si="3"/>
        <v>178</v>
      </c>
      <c r="H9" s="5" t="s">
        <v>3</v>
      </c>
      <c r="I9" s="5">
        <f>C9</f>
        <v>68</v>
      </c>
      <c r="J9" s="5">
        <f t="shared" ref="J9:L9" si="4">D9</f>
        <v>52</v>
      </c>
      <c r="K9" s="5">
        <f t="shared" si="4"/>
        <v>58</v>
      </c>
      <c r="L9" s="5">
        <f t="shared" si="4"/>
        <v>178</v>
      </c>
    </row>
    <row r="12" spans="2:12" x14ac:dyDescent="0.25">
      <c r="B12" s="1"/>
      <c r="C12" s="1" t="s">
        <v>7</v>
      </c>
      <c r="D12" s="1" t="s">
        <v>8</v>
      </c>
      <c r="E12" s="1" t="s">
        <v>9</v>
      </c>
      <c r="H12" s="1"/>
      <c r="I12" s="1" t="s">
        <v>7</v>
      </c>
      <c r="J12" s="1" t="s">
        <v>8</v>
      </c>
      <c r="K12" s="1" t="s">
        <v>9</v>
      </c>
    </row>
    <row r="13" spans="2:12" x14ac:dyDescent="0.25">
      <c r="B13" s="1" t="s">
        <v>4</v>
      </c>
      <c r="C13" s="7">
        <f>C6/$F$9</f>
        <v>0.11797752808988764</v>
      </c>
      <c r="D13" s="7">
        <f t="shared" ref="D13:E13" si="5">D6/$F$9</f>
        <v>8.4269662921348312E-2</v>
      </c>
      <c r="E13" s="7">
        <f t="shared" si="5"/>
        <v>6.741573033707865E-2</v>
      </c>
      <c r="F13" s="6"/>
      <c r="G13" s="6"/>
      <c r="H13" s="1" t="s">
        <v>4</v>
      </c>
      <c r="I13" s="7">
        <f>I6/$L$9</f>
        <v>0.10301729579598534</v>
      </c>
      <c r="J13" s="7">
        <f t="shared" ref="J13:K13" si="6">J6/$L$9</f>
        <v>7.8777932079282909E-2</v>
      </c>
      <c r="K13" s="7">
        <f t="shared" si="6"/>
        <v>8.7867693473046335E-2</v>
      </c>
    </row>
    <row r="14" spans="2:12" x14ac:dyDescent="0.25">
      <c r="B14" s="1" t="s">
        <v>5</v>
      </c>
      <c r="C14" s="7">
        <f t="shared" ref="C14:E15" si="7">C7/$F$9</f>
        <v>0.21910112359550563</v>
      </c>
      <c r="D14" s="7">
        <f t="shared" si="7"/>
        <v>0.12359550561797752</v>
      </c>
      <c r="E14" s="7">
        <f t="shared" si="7"/>
        <v>0.12359550561797752</v>
      </c>
      <c r="F14" s="6"/>
      <c r="G14" s="6"/>
      <c r="H14" s="1" t="s">
        <v>5</v>
      </c>
      <c r="I14" s="7">
        <f t="shared" ref="I14:K15" si="8">I7/$L$9</f>
        <v>0.178134073980558</v>
      </c>
      <c r="J14" s="7">
        <f t="shared" si="8"/>
        <v>0.1362201742204267</v>
      </c>
      <c r="K14" s="7">
        <f t="shared" si="8"/>
        <v>0.15193788663047594</v>
      </c>
    </row>
    <row r="15" spans="2:12" x14ac:dyDescent="0.25">
      <c r="B15" s="1" t="s">
        <v>6</v>
      </c>
      <c r="C15" s="7">
        <f t="shared" si="7"/>
        <v>4.49438202247191E-2</v>
      </c>
      <c r="D15" s="7">
        <f t="shared" si="7"/>
        <v>8.4269662921348312E-2</v>
      </c>
      <c r="E15" s="7">
        <f t="shared" si="7"/>
        <v>0.1348314606741573</v>
      </c>
      <c r="F15" s="6"/>
      <c r="G15" s="6"/>
      <c r="H15" s="1" t="s">
        <v>6</v>
      </c>
      <c r="I15" s="7">
        <f t="shared" si="8"/>
        <v>0.10087110213356899</v>
      </c>
      <c r="J15" s="7">
        <f t="shared" si="8"/>
        <v>7.7136725160964523E-2</v>
      </c>
      <c r="K15" s="7">
        <f t="shared" si="8"/>
        <v>8.603711652569121E-2</v>
      </c>
    </row>
    <row r="19" spans="2:11" x14ac:dyDescent="0.25">
      <c r="C19" s="1" t="s">
        <v>2</v>
      </c>
      <c r="D19" s="1">
        <f>_xlfn.CHISQ.TEST(C6:E8,I6:K8)</f>
        <v>5.386320370448716E-3</v>
      </c>
      <c r="H19" s="1"/>
      <c r="I19" s="1" t="s">
        <v>7</v>
      </c>
      <c r="J19" s="1" t="s">
        <v>8</v>
      </c>
      <c r="K19" s="1" t="s">
        <v>9</v>
      </c>
    </row>
    <row r="20" spans="2:11" x14ac:dyDescent="0.25">
      <c r="B20" t="s">
        <v>13</v>
      </c>
      <c r="H20" s="1" t="s">
        <v>4</v>
      </c>
      <c r="I20" s="4">
        <f t="shared" ref="I20:K22" si="9">C6/I6-1</f>
        <v>0.14522058823529416</v>
      </c>
      <c r="J20" s="4">
        <f t="shared" si="9"/>
        <v>6.9711538461538547E-2</v>
      </c>
      <c r="K20" s="4">
        <f t="shared" si="9"/>
        <v>-0.23275862068965525</v>
      </c>
    </row>
    <row r="21" spans="2:11" x14ac:dyDescent="0.25">
      <c r="B21" t="s">
        <v>14</v>
      </c>
      <c r="H21" s="1" t="s">
        <v>5</v>
      </c>
      <c r="I21" s="4">
        <f t="shared" si="9"/>
        <v>0.22997873848334516</v>
      </c>
      <c r="J21" s="4">
        <f t="shared" si="9"/>
        <v>-9.2678405931417851E-2</v>
      </c>
      <c r="K21" s="4">
        <f t="shared" si="9"/>
        <v>-0.18653926049023672</v>
      </c>
    </row>
    <row r="22" spans="2:11" x14ac:dyDescent="0.25">
      <c r="H22" s="1" t="s">
        <v>6</v>
      </c>
      <c r="I22" s="4">
        <f t="shared" si="9"/>
        <v>-0.55444305381727155</v>
      </c>
      <c r="J22" s="4">
        <f t="shared" si="9"/>
        <v>9.2471358428805273E-2</v>
      </c>
      <c r="K22" s="4">
        <f t="shared" si="9"/>
        <v>0.56713132795304455</v>
      </c>
    </row>
  </sheetData>
  <conditionalFormatting sqref="I20:K22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{415013B8-5902-4F16-8E56-579F2AB8D7DC}</x14:id>
        </ext>
      </extLst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415013B8-5902-4F16-8E56-579F2AB8D7DC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I20:K22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5"/>
  <sheetViews>
    <sheetView showGridLines="0" workbookViewId="0">
      <selection sqref="A1:G9"/>
    </sheetView>
  </sheetViews>
  <sheetFormatPr baseColWidth="10" defaultRowHeight="15" x14ac:dyDescent="0.25"/>
  <cols>
    <col min="1" max="1" width="4.85546875" customWidth="1"/>
    <col min="2" max="2" width="11.28515625" customWidth="1"/>
    <col min="5" max="5" width="4" customWidth="1"/>
    <col min="6" max="6" width="19" customWidth="1"/>
    <col min="7" max="7" width="3" customWidth="1"/>
    <col min="12" max="12" width="16.140625" customWidth="1"/>
  </cols>
  <sheetData>
    <row r="2" spans="2:6" ht="15.75" thickBot="1" x14ac:dyDescent="0.3">
      <c r="B2" s="11" t="s">
        <v>12</v>
      </c>
      <c r="C2" s="11" t="s">
        <v>10</v>
      </c>
      <c r="D2" s="11" t="s">
        <v>16</v>
      </c>
    </row>
    <row r="3" spans="2:6" ht="15.75" thickBot="1" x14ac:dyDescent="0.3">
      <c r="B3" s="11">
        <v>1</v>
      </c>
      <c r="C3" s="11">
        <v>6</v>
      </c>
      <c r="D3" s="11">
        <v>10</v>
      </c>
      <c r="F3" s="9" t="s">
        <v>11</v>
      </c>
    </row>
    <row r="4" spans="2:6" ht="15.75" thickBot="1" x14ac:dyDescent="0.3">
      <c r="B4" s="11">
        <v>2</v>
      </c>
      <c r="C4" s="11">
        <v>14</v>
      </c>
      <c r="D4" s="11">
        <v>10</v>
      </c>
      <c r="F4" s="10">
        <f>_xlfn.CHISQ.TEST(C3:C8,D3:D8)</f>
        <v>0.44077296808666266</v>
      </c>
    </row>
    <row r="5" spans="2:6" x14ac:dyDescent="0.25">
      <c r="B5" s="11">
        <v>3</v>
      </c>
      <c r="C5" s="11">
        <v>8</v>
      </c>
      <c r="D5" s="11">
        <v>10</v>
      </c>
    </row>
    <row r="6" spans="2:6" x14ac:dyDescent="0.25">
      <c r="B6" s="11">
        <v>4</v>
      </c>
      <c r="C6" s="11">
        <v>12</v>
      </c>
      <c r="D6" s="11">
        <v>10</v>
      </c>
    </row>
    <row r="7" spans="2:6" x14ac:dyDescent="0.25">
      <c r="B7" s="11">
        <v>5</v>
      </c>
      <c r="C7" s="11">
        <v>8</v>
      </c>
      <c r="D7" s="11">
        <v>10</v>
      </c>
    </row>
    <row r="8" spans="2:6" x14ac:dyDescent="0.25">
      <c r="B8" s="11">
        <v>6</v>
      </c>
      <c r="C8" s="11">
        <v>12</v>
      </c>
      <c r="D8" s="11">
        <v>10</v>
      </c>
    </row>
    <row r="15" spans="2:6" x14ac:dyDescent="0.25">
      <c r="C15" t="s">
        <v>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INDEPENDENCE</vt:lpstr>
      <vt:lpstr>GOODNESS OF FIT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Alberto Scappini</dc:creator>
  <cp:lastModifiedBy>Alberto Scappini</cp:lastModifiedBy>
  <dcterms:created xsi:type="dcterms:W3CDTF">2016-03-09T16:59:50Z</dcterms:created>
  <dcterms:modified xsi:type="dcterms:W3CDTF">2016-10-22T11:20:26Z</dcterms:modified>
</cp:coreProperties>
</file>