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cappini\Desktop\INFO ELIPSOS\PERS\EBOOK- 100 TOOLS FOR ANALYSTS\templates\"/>
    </mc:Choice>
  </mc:AlternateContent>
  <bookViews>
    <workbookView xWindow="0" yWindow="0" windowWidth="20490" windowHeight="7755"/>
  </bookViews>
  <sheets>
    <sheet name="DESCRIPTIVE STATISTIC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L5" i="1"/>
  <c r="L6" i="1"/>
  <c r="L7" i="1"/>
  <c r="L8" i="1"/>
  <c r="L4" i="1"/>
  <c r="L3" i="1"/>
  <c r="Q18" i="1"/>
  <c r="Q22" i="1"/>
  <c r="Q20" i="1"/>
  <c r="Q19" i="1"/>
  <c r="O21" i="1"/>
  <c r="O20" i="1"/>
  <c r="O19" i="1"/>
  <c r="O18" i="1"/>
  <c r="Q21" i="1" s="1"/>
  <c r="K4" i="1"/>
  <c r="K5" i="1" s="1"/>
  <c r="K6" i="1" l="1"/>
  <c r="K7" i="1" s="1"/>
  <c r="K8" i="1" s="1"/>
  <c r="K9" i="1" s="1"/>
  <c r="M3" i="1" l="1" a="1"/>
  <c r="M4" i="1" l="1"/>
  <c r="M7" i="1"/>
  <c r="M8" i="1"/>
  <c r="M6" i="1"/>
  <c r="M5" i="1"/>
  <c r="M3" i="1"/>
  <c r="M9" i="1"/>
  <c r="H17" i="1" l="1"/>
  <c r="H16" i="1"/>
  <c r="O22" i="1"/>
  <c r="H14" i="1"/>
  <c r="H12" i="1"/>
  <c r="H11" i="1"/>
  <c r="H10" i="1"/>
  <c r="H9" i="1"/>
  <c r="H6" i="1" s="1"/>
  <c r="H8" i="1"/>
  <c r="H7" i="1"/>
  <c r="H5" i="1"/>
  <c r="H13" i="1" l="1"/>
</calcChain>
</file>

<file path=xl/sharedStrings.xml><?xml version="1.0" encoding="utf-8"?>
<sst xmlns="http://schemas.openxmlformats.org/spreadsheetml/2006/main" count="30" uniqueCount="29">
  <si>
    <t>AGE</t>
  </si>
  <si>
    <t>Mean</t>
  </si>
  <si>
    <t>Sandard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</si>
  <si>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</si>
  <si>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</si>
  <si>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</si>
  <si>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</si>
  <si>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</si>
  <si>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</si>
  <si>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</si>
  <si>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</si>
  <si>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</si>
  <si>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Sum</t>
  </si>
  <si>
    <t>Count</t>
  </si>
  <si>
    <t>with functions</t>
  </si>
  <si>
    <t>BINS</t>
  </si>
  <si>
    <t>FREQUENCY</t>
  </si>
  <si>
    <t>Frequency using excel functions</t>
  </si>
  <si>
    <t>BOX LOW</t>
  </si>
  <si>
    <t>BOX MID</t>
  </si>
  <si>
    <t>BOX HIGH</t>
  </si>
  <si>
    <t>ERROR DOWN</t>
  </si>
  <si>
    <t>ERROR UP</t>
  </si>
  <si>
    <t>MIN</t>
  </si>
  <si>
    <t>MAX</t>
  </si>
  <si>
    <t>Q1</t>
  </si>
  <si>
    <t>Q2</t>
  </si>
  <si>
    <t>Q3</t>
  </si>
  <si>
    <t>Data for the boxplot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</si>
</sst>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Fill="1" applyBorder="1" applyAlignment="1"/>
    <xf numFmtId="0" fontId="0" fillId="0" borderId="2" xfId="0" applyFill="1" applyBorder="1" applyAlignment="1"/>
    <xf numFmtId="0" fontId="1" fillId="0" borderId="3" xfId="0" applyFont="1" applyFill="1" applyBorder="1" applyAlignment="1">
      <alignment horizontal="centerContinuous"/>
    </xf>
    <xf numFmtId="0" fontId="0" fillId="0" borderId="1" xfId="0" applyBorder="1" applyAlignment="1">
      <alignment horizontal="left"/>
    </xf>
    <xf numFmtId="0" fontId="0" fillId="0" borderId="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Histogram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'DESCRIPTIVE STATISTICS'!$L$3:$L$9</c:f>
              <c:strCache>
                <c:ptCount val="7"/>
                <c:pt idx="0">
                  <c:v>&lt; 10</c:v>
                </c:pt>
                <c:pt idx="1">
                  <c:v>10 - 20</c:v>
                </c:pt>
                <c:pt idx="2">
                  <c:v>20 - 30</c:v>
                </c:pt>
                <c:pt idx="3">
                  <c:v>30 - 40</c:v>
                </c:pt>
                <c:pt idx="4">
                  <c:v>40 - 50</c:v>
                </c:pt>
                <c:pt idx="5">
                  <c:v>50 - 60</c:v>
                </c:pt>
                <c:pt idx="6">
                  <c:v>60 - 70</c:v>
                </c:pt>
              </c:strCache>
            </c:strRef>
          </c:cat>
          <c:val>
            <c:numRef>
              <c:f>'DESCRIPTIVE STATISTICS'!$M$3:$M$9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12</c:v>
                </c:pt>
                <c:pt idx="4">
                  <c:v>7</c:v>
                </c:pt>
                <c:pt idx="5">
                  <c:v>5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11421360"/>
        <c:axId val="1211420800"/>
      </c:barChart>
      <c:catAx>
        <c:axId val="121142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11420800"/>
        <c:crosses val="autoZero"/>
        <c:auto val="1"/>
        <c:lblAlgn val="ctr"/>
        <c:lblOffset val="100"/>
        <c:noMultiLvlLbl val="0"/>
      </c:catAx>
      <c:valAx>
        <c:axId val="121142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1142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Box</a:t>
            </a:r>
            <a:r>
              <a:rPr lang="es-ES" baseline="0"/>
              <a:t> Plot</a:t>
            </a:r>
            <a:endParaRPr lang="es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'DESCRIPTIVE STATISTICS'!$Q$18</c:f>
              <c:numCache>
                <c:formatCode>General</c:formatCode>
                <c:ptCount val="1"/>
                <c:pt idx="0">
                  <c:v>32.75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'DESCRIPTIVE STATISTICS'!$Q$22</c:f>
                <c:numCache>
                  <c:formatCode>General</c:formatCode>
                  <c:ptCount val="1"/>
                  <c:pt idx="0">
                    <c:v>25.25</c:v>
                  </c:pt>
                </c:numCache>
              </c:numRef>
            </c:plus>
            <c:minus>
              <c:numRef>
                <c:f>'DESCRIPTIVE STATISTICS'!$Q$21</c:f>
                <c:numCache>
                  <c:formatCode>General</c:formatCode>
                  <c:ptCount val="1"/>
                  <c:pt idx="0">
                    <c:v>20.5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'DESCRIPTIVE STATISTICS'!$Q$19</c:f>
              <c:numCache>
                <c:formatCode>General</c:formatCode>
                <c:ptCount val="1"/>
                <c:pt idx="0">
                  <c:v>5.75</c:v>
                </c:pt>
              </c:numCache>
            </c:numRef>
          </c:val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'DESCRIPTIVE STATISTICS'!$Q$20</c:f>
              <c:numCache>
                <c:formatCode>General</c:formatCode>
                <c:ptCount val="1"/>
                <c:pt idx="0">
                  <c:v>7.75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1193552"/>
        <c:axId val="1201192432"/>
      </c:barChart>
      <c:catAx>
        <c:axId val="12011935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01192432"/>
        <c:crosses val="autoZero"/>
        <c:auto val="1"/>
        <c:lblAlgn val="ctr"/>
        <c:lblOffset val="100"/>
        <c:noMultiLvlLbl val="0"/>
      </c:catAx>
      <c:valAx>
        <c:axId val="120119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011935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200025</xdr:colOff>
      <xdr:row>0</xdr:row>
      <xdr:rowOff>61912</xdr:rowOff>
    </xdr:from>
    <xdr:to>
      <xdr:col>19</xdr:col>
      <xdr:colOff>200025</xdr:colOff>
      <xdr:row>14</xdr:row>
      <xdr:rowOff>128587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209551</xdr:colOff>
      <xdr:row>0</xdr:row>
      <xdr:rowOff>61912</xdr:rowOff>
    </xdr:from>
    <xdr:to>
      <xdr:col>21</xdr:col>
      <xdr:colOff>590551</xdr:colOff>
      <xdr:row>14</xdr:row>
      <xdr:rowOff>123825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32"/>
  <sheetViews>
    <sheetView tabSelected="1" topLeftCell="K1" workbookViewId="0">
      <selection activeCell="S20" sqref="S20"/>
    </sheetView>
  </sheetViews>
  <sheetFormatPr baseColWidth="10" defaultRowHeight="15" x14ac:dyDescent="0.25"/>
  <cols>
    <col min="5" max="5" width="24.140625" bestFit="1" customWidth="1"/>
    <col min="6" max="6" width="12.7109375" bestFit="1" customWidth="1"/>
    <col min="7" max="7" width="4.7109375" customWidth="1"/>
    <col min="8" max="8" width="13.7109375" bestFit="1" customWidth="1"/>
    <col min="9" max="10" width="5.42578125" customWidth="1"/>
  </cols>
  <sheetData>
    <row r="2" spans="2:13" ht="15.75" thickBot="1" x14ac:dyDescent="0.3">
      <c r="B2" s="2" t="s">
        <v>0</v>
      </c>
      <c r="K2" s="1" t="s">
        <v>15</v>
      </c>
      <c r="L2" s="1" t="s">
        <v>16</v>
      </c>
    </row>
    <row r="3" spans="2:13" x14ac:dyDescent="0.25">
      <c r="B3" s="3">
        <v>28</v>
      </c>
      <c r="E3" s="6" t="s">
        <v>0</v>
      </c>
      <c r="F3" s="6"/>
      <c r="H3" t="s">
        <v>14</v>
      </c>
      <c r="K3" s="2">
        <v>10</v>
      </c>
      <c r="L3" s="1" t="str">
        <f>"&lt; "&amp;K3</f>
        <v>&lt; 10</v>
      </c>
      <c r="M3" s="2">
        <f t="array" ref="M3:M9">FREQUENCY(B3:B32,K3:K9)</f>
        <v>0</v>
      </c>
    </row>
    <row r="4" spans="2:13" x14ac:dyDescent="0.25">
      <c r="B4" s="3">
        <v>36</v>
      </c>
      <c r="E4" s="4"/>
      <c r="F4" s="4"/>
      <c r="K4" s="2">
        <f>K3+10</f>
        <v>20</v>
      </c>
      <c r="L4" s="1" t="str">
        <f>K3&amp;" - "&amp;K4</f>
        <v>10 - 20</v>
      </c>
      <c r="M4" s="2">
        <v>1</v>
      </c>
    </row>
    <row r="5" spans="2:13" x14ac:dyDescent="0.25">
      <c r="B5" s="3">
        <v>26</v>
      </c>
      <c r="E5" s="4" t="s">
        <v>1</v>
      </c>
      <c r="F5" s="4">
        <v>39.5</v>
      </c>
      <c r="H5">
        <f>AVERAGE($B$3:$B$32)</f>
        <v>39.5</v>
      </c>
      <c r="K5" s="2">
        <f t="shared" ref="K5:K15" si="0">K4+10</f>
        <v>30</v>
      </c>
      <c r="L5" s="1" t="str">
        <f t="shared" ref="L5:L8" si="1">K4&amp;" - "&amp;K5</f>
        <v>20 - 30</v>
      </c>
      <c r="M5" s="2">
        <v>5</v>
      </c>
    </row>
    <row r="6" spans="2:13" x14ac:dyDescent="0.25">
      <c r="B6" s="3">
        <v>52</v>
      </c>
      <c r="E6" s="4" t="s">
        <v>2</v>
      </c>
      <c r="F6" s="4">
        <v>1.7418117136984157</v>
      </c>
      <c r="H6">
        <f>H9/SQRT(H17)</f>
        <v>1.7418117136984157</v>
      </c>
      <c r="K6" s="2">
        <f t="shared" si="0"/>
        <v>40</v>
      </c>
      <c r="L6" s="1" t="str">
        <f t="shared" si="1"/>
        <v>30 - 40</v>
      </c>
      <c r="M6" s="2">
        <v>12</v>
      </c>
    </row>
    <row r="7" spans="2:13" x14ac:dyDescent="0.25">
      <c r="B7" s="3">
        <v>35</v>
      </c>
      <c r="E7" s="4" t="s">
        <v>3</v>
      </c>
      <c r="F7" s="4">
        <v>38.5</v>
      </c>
      <c r="H7">
        <f>MEDIAN($B$3:$B$32)</f>
        <v>38.5</v>
      </c>
      <c r="K7" s="2">
        <f t="shared" si="0"/>
        <v>50</v>
      </c>
      <c r="L7" s="1" t="str">
        <f t="shared" si="1"/>
        <v>40 - 50</v>
      </c>
      <c r="M7" s="2">
        <v>7</v>
      </c>
    </row>
    <row r="8" spans="2:13" x14ac:dyDescent="0.25">
      <c r="B8" s="3">
        <v>32</v>
      </c>
      <c r="E8" s="4" t="s">
        <v>4</v>
      </c>
      <c r="F8" s="4">
        <v>28</v>
      </c>
      <c r="H8">
        <f>_xlfn.MODE.SNGL($B$3:$B$32)</f>
        <v>28</v>
      </c>
      <c r="K8" s="2">
        <f t="shared" si="0"/>
        <v>60</v>
      </c>
      <c r="L8" s="1" t="str">
        <f t="shared" si="1"/>
        <v>50 - 60</v>
      </c>
      <c r="M8" s="2">
        <v>5</v>
      </c>
    </row>
    <row r="9" spans="2:13" x14ac:dyDescent="0.25">
      <c r="B9" s="3">
        <v>47</v>
      </c>
      <c r="E9" s="4" t="s">
        <v>5</v>
      </c>
      <c r="F9" s="4">
        <v>9.5402956651935238</v>
      </c>
      <c r="H9">
        <f>_xlfn.STDEV.S($B$3:$B$32)</f>
        <v>9.5402956651935238</v>
      </c>
      <c r="K9" s="2">
        <f t="shared" si="0"/>
        <v>70</v>
      </c>
      <c r="L9" s="1" t="str">
        <f>K8&amp;" - "&amp;K9</f>
        <v>60 - 70</v>
      </c>
      <c r="M9" s="2">
        <v>0</v>
      </c>
    </row>
    <row r="10" spans="2:13" x14ac:dyDescent="0.25">
      <c r="B10" s="3">
        <v>33</v>
      </c>
      <c r="E10" s="4" t="s">
        <v>6</v>
      </c>
      <c r="F10" s="4">
        <v>91.017241379310349</v>
      </c>
      <c r="H10">
        <f>_xlfn.VAR.S($B$3:$B$32)</f>
        <v>91.017241379310349</v>
      </c>
      <c r="K10" t="s">
        <v>17</v>
      </c>
    </row>
    <row r="11" spans="2:13" x14ac:dyDescent="0.25">
      <c r="B11" s="3">
        <v>28</v>
      </c>
      <c r="E11" s="4" t="s">
        <v>7</v>
      </c>
      <c r="F11" s="4">
        <v>-0.40025227963977805</v>
      </c>
      <c r="H11">
        <f>KURT($B$3:$B$32)</f>
        <v>-0.40025227963977805</v>
      </c>
    </row>
    <row r="12" spans="2:13" x14ac:dyDescent="0.25">
      <c r="B12" s="3">
        <v>43</v>
      </c>
      <c r="E12" s="4" t="s">
        <v>8</v>
      </c>
      <c r="F12" s="4">
        <v>-3.6506232102753236E-2</v>
      </c>
      <c r="H12">
        <f>SKEW($B$3:$B$32)</f>
        <v>-3.6506232102753236E-2</v>
      </c>
    </row>
    <row r="13" spans="2:13" x14ac:dyDescent="0.25">
      <c r="B13" s="3">
        <v>28</v>
      </c>
      <c r="E13" s="4" t="s">
        <v>9</v>
      </c>
      <c r="F13" s="4">
        <v>40</v>
      </c>
      <c r="H13">
        <f>O22-H14</f>
        <v>40</v>
      </c>
    </row>
    <row r="14" spans="2:13" x14ac:dyDescent="0.25">
      <c r="B14" s="3">
        <v>40</v>
      </c>
      <c r="E14" s="4" t="s">
        <v>11</v>
      </c>
      <c r="F14" s="4">
        <v>18</v>
      </c>
      <c r="H14">
        <f>MIN($B$3:$B$32)</f>
        <v>18</v>
      </c>
    </row>
    <row r="15" spans="2:13" x14ac:dyDescent="0.25">
      <c r="B15" s="3">
        <v>39</v>
      </c>
      <c r="E15" s="4" t="s">
        <v>10</v>
      </c>
      <c r="F15" s="4">
        <v>58</v>
      </c>
    </row>
    <row r="16" spans="2:13" x14ac:dyDescent="0.25">
      <c r="B16" s="3">
        <v>30</v>
      </c>
      <c r="E16" s="4" t="s">
        <v>12</v>
      </c>
      <c r="F16" s="4">
        <v>1185</v>
      </c>
      <c r="H16">
        <f>SUM($B$3:$B$32)</f>
        <v>1185</v>
      </c>
    </row>
    <row r="17" spans="2:17" x14ac:dyDescent="0.25">
      <c r="B17" s="3">
        <v>18</v>
      </c>
      <c r="E17" s="4" t="s">
        <v>13</v>
      </c>
      <c r="F17" s="4">
        <v>30</v>
      </c>
      <c r="H17">
        <f>COUNT($B$3:$B$32)</f>
        <v>30</v>
      </c>
    </row>
    <row r="18" spans="2:17" ht="15.75" thickBot="1" x14ac:dyDescent="0.3">
      <c r="B18" s="3">
        <v>46</v>
      </c>
      <c r="E18" s="5"/>
      <c r="F18" s="5"/>
      <c r="N18" s="3" t="s">
        <v>23</v>
      </c>
      <c r="O18" s="7">
        <f t="shared" ref="O18" si="2">MIN($B$3:$B$32)</f>
        <v>18</v>
      </c>
      <c r="P18" s="3" t="s">
        <v>18</v>
      </c>
      <c r="Q18" s="7">
        <f>O19</f>
        <v>32.75</v>
      </c>
    </row>
    <row r="19" spans="2:17" x14ac:dyDescent="0.25">
      <c r="B19" s="3">
        <v>53</v>
      </c>
      <c r="E19" s="4"/>
      <c r="F19" s="4"/>
      <c r="N19" s="3" t="s">
        <v>25</v>
      </c>
      <c r="O19" s="7">
        <f>_xlfn.QUARTILE.EXC($B$3:$B$32,1)</f>
        <v>32.75</v>
      </c>
      <c r="P19" s="3" t="s">
        <v>19</v>
      </c>
      <c r="Q19" s="7">
        <f>O20-O19</f>
        <v>5.75</v>
      </c>
    </row>
    <row r="20" spans="2:17" x14ac:dyDescent="0.25">
      <c r="B20" s="3">
        <v>36</v>
      </c>
      <c r="N20" s="3" t="s">
        <v>26</v>
      </c>
      <c r="O20" s="7">
        <f>_xlfn.QUARTILE.EXC($B$3:$B$32,2)</f>
        <v>38.5</v>
      </c>
      <c r="P20" s="3" t="s">
        <v>20</v>
      </c>
      <c r="Q20" s="7">
        <f>O21-O20</f>
        <v>7.75</v>
      </c>
    </row>
    <row r="21" spans="2:17" x14ac:dyDescent="0.25">
      <c r="B21" s="3">
        <v>40</v>
      </c>
      <c r="N21" s="3" t="s">
        <v>27</v>
      </c>
      <c r="O21" s="7">
        <f>_xlfn.QUARTILE.EXC($B$3:$B$32,3)</f>
        <v>46.25</v>
      </c>
      <c r="P21" s="3" t="s">
        <v>21</v>
      </c>
      <c r="Q21" s="7">
        <f>O20-O18</f>
        <v>20.5</v>
      </c>
    </row>
    <row r="22" spans="2:17" x14ac:dyDescent="0.25">
      <c r="B22" s="3">
        <v>50</v>
      </c>
      <c r="N22" s="3" t="s">
        <v>24</v>
      </c>
      <c r="O22" s="7">
        <f>MAX($B$3:$B$32)</f>
        <v>58</v>
      </c>
      <c r="P22" s="3" t="s">
        <v>22</v>
      </c>
      <c r="Q22" s="7">
        <f>O22-O19</f>
        <v>25.25</v>
      </c>
    </row>
    <row r="23" spans="2:17" x14ac:dyDescent="0.25">
      <c r="B23" s="3">
        <v>45</v>
      </c>
      <c r="N23" s="8" t="s">
        <v>28</v>
      </c>
    </row>
    <row r="24" spans="2:17" x14ac:dyDescent="0.25">
      <c r="B24" s="3">
        <v>44</v>
      </c>
    </row>
    <row r="25" spans="2:17" x14ac:dyDescent="0.25">
      <c r="B25" s="3">
        <v>37</v>
      </c>
    </row>
    <row r="26" spans="2:17" x14ac:dyDescent="0.25">
      <c r="B26" s="3">
        <v>37</v>
      </c>
    </row>
    <row r="27" spans="2:17" x14ac:dyDescent="0.25">
      <c r="B27" s="3">
        <v>36</v>
      </c>
    </row>
    <row r="28" spans="2:17" x14ac:dyDescent="0.25">
      <c r="B28" s="3">
        <v>38</v>
      </c>
    </row>
    <row r="29" spans="2:17" x14ac:dyDescent="0.25">
      <c r="B29" s="3">
        <v>53</v>
      </c>
    </row>
    <row r="30" spans="2:17" x14ac:dyDescent="0.25">
      <c r="B30" s="3">
        <v>53</v>
      </c>
    </row>
    <row r="31" spans="2:17" x14ac:dyDescent="0.25">
      <c r="B31" s="3">
        <v>44</v>
      </c>
    </row>
    <row r="32" spans="2:17" x14ac:dyDescent="0.25">
      <c r="B32" s="3">
        <v>58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DESCRIPTIVE STATISTICS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2016-07-16T14:28:57Z</dcterms:created>
  <dcterms:modified xsi:type="dcterms:W3CDTF">2016-07-16T16:20:20Z</dcterms:modified>
</cp:coreProperties>
</file>